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3章108.交通事故発生状況" sheetId="1" r:id="rId1"/>
  </sheets>
  <definedNames>
    <definedName name="_xlnm.Print_Area" localSheetId="0">'13章108.交通事故発生状況'!$A$1:$AS$50</definedName>
  </definedNames>
  <calcPr fullCalcOnLoad="1"/>
</workbook>
</file>

<file path=xl/sharedStrings.xml><?xml version="1.0" encoding="utf-8"?>
<sst xmlns="http://schemas.openxmlformats.org/spreadsheetml/2006/main" count="452" uniqueCount="58">
  <si>
    <t>108．　交　通　事　故　発　生　状　況</t>
  </si>
  <si>
    <t>（１）　　発　　生　　件　　数</t>
  </si>
  <si>
    <t>（２）　　　発　　　　生　　　　率</t>
  </si>
  <si>
    <t>（単位：件・人）</t>
  </si>
  <si>
    <t>年</t>
  </si>
  <si>
    <t>発生件数</t>
  </si>
  <si>
    <t>死者数</t>
  </si>
  <si>
    <t>負傷者数</t>
  </si>
  <si>
    <t>交　　　通　　　情　　　勢</t>
  </si>
  <si>
    <t>事故発生率（件）</t>
  </si>
  <si>
    <t>昭和40年</t>
  </si>
  <si>
    <t>居住人口</t>
  </si>
  <si>
    <t>人</t>
  </si>
  <si>
    <t>1万人当たり</t>
  </si>
  <si>
    <t>免許人口</t>
  </si>
  <si>
    <t>１万人当たり</t>
  </si>
  <si>
    <t>車両台数</t>
  </si>
  <si>
    <t>台</t>
  </si>
  <si>
    <t>1万台当たり</t>
  </si>
  <si>
    <t>道路延長</t>
  </si>
  <si>
    <t>km</t>
  </si>
  <si>
    <t>10km当たり</t>
  </si>
  <si>
    <t>平成2年</t>
  </si>
  <si>
    <t>平成12年</t>
  </si>
  <si>
    <t>資料：</t>
  </si>
  <si>
    <t>大河原警察署</t>
  </si>
  <si>
    <t>平成13年</t>
  </si>
  <si>
    <t>平成14年</t>
  </si>
  <si>
    <t>平成15年</t>
  </si>
  <si>
    <t>km</t>
  </si>
  <si>
    <t>平成16年</t>
  </si>
  <si>
    <t>平成17年</t>
  </si>
  <si>
    <t>平成18年</t>
  </si>
  <si>
    <t>死傷者</t>
  </si>
  <si>
    <t>　</t>
  </si>
  <si>
    <t>平成19年</t>
  </si>
  <si>
    <t>平成20年</t>
  </si>
  <si>
    <t>km</t>
  </si>
  <si>
    <t>平成21年</t>
  </si>
  <si>
    <t>平成7年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</si>
  <si>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</si>
  <si>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</si>
  <si>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</si>
  <si>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</si>
  <si>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</si>
  <si>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</si>
  <si>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</si>
  <si>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</si>
  <si>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―</t>
  </si>
  <si>
    <t>平成30年</t>
  </si>
  <si>
    <t>―</t>
  </si>
  <si>
    <t>資料：大河原警察署</t>
  </si>
  <si>
    <t>令和2年</t>
  </si>
  <si>
    <t>令和元年</t>
  </si>
  <si>
    <t>令和元年</t>
  </si>
  <si>
    <t>令和3年</t>
  </si>
  <si>
    <t>令和4年</t>
  </si>
  <si>
    <t>人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</si>
</sst>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&quot;¥&quot;#,##0_);[Red]\(&quot;¥&quot;#,##0\)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42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186" fontId="5" fillId="0" borderId="0" xfId="49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186" fontId="5" fillId="0" borderId="20" xfId="49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186" fontId="5" fillId="0" borderId="21" xfId="49" applyNumberFormat="1" applyFont="1" applyBorder="1" applyAlignment="1">
      <alignment horizontal="right" vertical="center"/>
    </xf>
    <xf numFmtId="188" fontId="5" fillId="0" borderId="21" xfId="49" applyNumberFormat="1" applyFont="1" applyBorder="1" applyAlignment="1">
      <alignment vertical="center"/>
    </xf>
    <xf numFmtId="188" fontId="5" fillId="0" borderId="0" xfId="49" applyNumberFormat="1" applyFont="1" applyBorder="1" applyAlignment="1">
      <alignment vertical="center"/>
    </xf>
    <xf numFmtId="186" fontId="5" fillId="0" borderId="20" xfId="49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96" fontId="5" fillId="0" borderId="22" xfId="0" applyNumberFormat="1" applyFont="1" applyBorder="1" applyAlignment="1">
      <alignment vertical="center"/>
    </xf>
    <xf numFmtId="196" fontId="5" fillId="0" borderId="23" xfId="0" applyNumberFormat="1" applyFont="1" applyBorder="1" applyAlignment="1">
      <alignment vertical="center"/>
    </xf>
    <xf numFmtId="196" fontId="5" fillId="0" borderId="24" xfId="0" applyNumberFormat="1" applyFont="1" applyBorder="1" applyAlignment="1">
      <alignment vertical="center"/>
    </xf>
    <xf numFmtId="196" fontId="5" fillId="0" borderId="18" xfId="0" applyNumberFormat="1" applyFont="1" applyBorder="1" applyAlignment="1">
      <alignment vertical="center"/>
    </xf>
    <xf numFmtId="197" fontId="5" fillId="0" borderId="24" xfId="0" applyNumberFormat="1" applyFont="1" applyBorder="1" applyAlignment="1">
      <alignment vertical="center"/>
    </xf>
    <xf numFmtId="197" fontId="5" fillId="0" borderId="18" xfId="0" applyNumberFormat="1" applyFont="1" applyBorder="1" applyAlignment="1">
      <alignment vertical="center"/>
    </xf>
    <xf numFmtId="186" fontId="7" fillId="0" borderId="0" xfId="49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96" fontId="5" fillId="0" borderId="24" xfId="0" applyNumberFormat="1" applyFont="1" applyBorder="1" applyAlignment="1">
      <alignment horizontal="center" vertical="center"/>
    </xf>
    <xf numFmtId="196" fontId="5" fillId="0" borderId="20" xfId="0" applyNumberFormat="1" applyFont="1" applyBorder="1" applyAlignment="1">
      <alignment horizontal="center" vertical="center"/>
    </xf>
    <xf numFmtId="197" fontId="5" fillId="0" borderId="23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96" fontId="5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6" fontId="5" fillId="0" borderId="2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97" fontId="5" fillId="0" borderId="24" xfId="0" applyNumberFormat="1" applyFont="1" applyBorder="1" applyAlignment="1">
      <alignment horizontal="center" vertical="center"/>
    </xf>
    <xf numFmtId="197" fontId="5" fillId="0" borderId="23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96" fontId="5" fillId="0" borderId="1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8" fontId="5" fillId="0" borderId="23" xfId="49" applyNumberFormat="1" applyFont="1" applyBorder="1" applyAlignment="1">
      <alignment horizontal="right" vertical="center"/>
    </xf>
    <xf numFmtId="188" fontId="5" fillId="0" borderId="21" xfId="49" applyNumberFormat="1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24" xfId="0" applyNumberFormat="1" applyFont="1" applyBorder="1" applyAlignment="1">
      <alignment horizontal="right" vertical="center"/>
    </xf>
    <xf numFmtId="38" fontId="5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96" fontId="5" fillId="0" borderId="23" xfId="0" applyNumberFormat="1" applyFont="1" applyBorder="1" applyAlignment="1">
      <alignment horizontal="right" vertical="center"/>
    </xf>
    <xf numFmtId="196" fontId="5" fillId="0" borderId="2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186" fontId="5" fillId="0" borderId="18" xfId="49" applyNumberFormat="1" applyFont="1" applyBorder="1" applyAlignment="1">
      <alignment horizontal="right" vertical="center"/>
    </xf>
    <xf numFmtId="186" fontId="5" fillId="0" borderId="0" xfId="49" applyNumberFormat="1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0" fontId="5" fillId="0" borderId="2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38" fontId="5" fillId="0" borderId="23" xfId="49" applyFont="1" applyBorder="1" applyAlignment="1">
      <alignment horizontal="right" vertical="center"/>
    </xf>
    <xf numFmtId="38" fontId="5" fillId="0" borderId="21" xfId="49" applyFont="1" applyBorder="1" applyAlignment="1">
      <alignment horizontal="right" vertical="center"/>
    </xf>
    <xf numFmtId="0" fontId="5" fillId="0" borderId="2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6" fontId="5" fillId="0" borderId="24" xfId="49" applyNumberFormat="1" applyFont="1" applyBorder="1" applyAlignment="1">
      <alignment horizontal="right" vertical="center"/>
    </xf>
    <xf numFmtId="186" fontId="5" fillId="0" borderId="20" xfId="49" applyNumberFormat="1" applyFont="1" applyBorder="1" applyAlignment="1">
      <alignment horizontal="right" vertical="center"/>
    </xf>
    <xf numFmtId="38" fontId="5" fillId="0" borderId="22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88" fontId="5" fillId="0" borderId="24" xfId="49" applyNumberFormat="1" applyFont="1" applyBorder="1" applyAlignment="1">
      <alignment horizontal="right" vertical="center"/>
    </xf>
    <xf numFmtId="188" fontId="5" fillId="0" borderId="20" xfId="49" applyNumberFormat="1" applyFont="1" applyBorder="1" applyAlignment="1">
      <alignment horizontal="right" vertical="center"/>
    </xf>
    <xf numFmtId="186" fontId="5" fillId="0" borderId="23" xfId="49" applyNumberFormat="1" applyFont="1" applyBorder="1" applyAlignment="1">
      <alignment horizontal="right" vertical="center"/>
    </xf>
    <xf numFmtId="186" fontId="5" fillId="0" borderId="21" xfId="49" applyNumberFormat="1" applyFont="1" applyBorder="1" applyAlignment="1">
      <alignment horizontal="right" vertical="center"/>
    </xf>
    <xf numFmtId="38" fontId="5" fillId="0" borderId="23" xfId="0" applyNumberFormat="1" applyFont="1" applyBorder="1" applyAlignment="1">
      <alignment horizontal="right" vertical="center"/>
    </xf>
    <xf numFmtId="38" fontId="5" fillId="0" borderId="21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88" fontId="5" fillId="0" borderId="24" xfId="49" applyNumberFormat="1" applyFont="1" applyBorder="1" applyAlignment="1">
      <alignment horizontal="center" vertical="center"/>
    </xf>
    <xf numFmtId="188" fontId="5" fillId="0" borderId="20" xfId="49" applyNumberFormat="1" applyFont="1" applyBorder="1" applyAlignment="1">
      <alignment horizontal="center" vertical="center"/>
    </xf>
    <xf numFmtId="188" fontId="5" fillId="0" borderId="23" xfId="49" applyNumberFormat="1" applyFont="1" applyBorder="1" applyAlignment="1">
      <alignment horizontal="center" vertical="center"/>
    </xf>
    <xf numFmtId="188" fontId="5" fillId="0" borderId="21" xfId="49" applyNumberFormat="1" applyFont="1" applyBorder="1" applyAlignment="1">
      <alignment horizontal="center" vertical="center"/>
    </xf>
    <xf numFmtId="186" fontId="5" fillId="0" borderId="23" xfId="49" applyNumberFormat="1" applyFont="1" applyBorder="1" applyAlignment="1">
      <alignment horizontal="center" vertical="center"/>
    </xf>
    <xf numFmtId="186" fontId="5" fillId="0" borderId="21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AS50"/>
  <sheetViews>
    <sheetView tabSelected="1" view="pageBreakPreview" zoomScale="40" zoomScaleNormal="75" zoomScaleSheetLayoutView="40" zoomScalePageLayoutView="0" workbookViewId="0" topLeftCell="A1">
      <selection activeCell="AT1" sqref="AT1:GA16384"/>
    </sheetView>
  </sheetViews>
  <sheetFormatPr defaultColWidth="9.00390625" defaultRowHeight="13.5"/>
  <cols>
    <col min="1" max="1" width="9.625" style="3" customWidth="1"/>
    <col min="2" max="2" width="9.00390625" style="2" customWidth="1"/>
    <col min="3" max="3" width="7.625" style="2" customWidth="1"/>
    <col min="4" max="4" width="8.625" style="2" customWidth="1"/>
    <col min="5" max="5" width="3.75390625" style="2" customWidth="1"/>
    <col min="6" max="6" width="3.625" style="2" customWidth="1"/>
    <col min="7" max="7" width="3.75390625" style="2" customWidth="1"/>
    <col min="8" max="8" width="4.75390625" style="2" customWidth="1"/>
    <col min="9" max="10" width="3.625" style="2" customWidth="1"/>
    <col min="11" max="11" width="3.75390625" style="2" customWidth="1"/>
    <col min="12" max="12" width="1.12109375" style="2" customWidth="1"/>
    <col min="13" max="13" width="9.625" style="2" customWidth="1"/>
    <col min="14" max="14" width="3.625" style="2" customWidth="1"/>
    <col min="15" max="15" width="5.625" style="2" customWidth="1"/>
    <col min="16" max="17" width="4.625" style="2" customWidth="1"/>
    <col min="18" max="18" width="8.25390625" style="2" customWidth="1"/>
    <col min="19" max="19" width="8.75390625" style="2" customWidth="1"/>
    <col min="20" max="20" width="6.625" style="2" customWidth="1"/>
    <col min="21" max="21" width="5.625" style="2" customWidth="1"/>
    <col min="22" max="22" width="3.875" style="2" customWidth="1"/>
    <col min="23" max="23" width="4.25390625" style="2" customWidth="1"/>
    <col min="24" max="24" width="1.75390625" style="2" customWidth="1"/>
    <col min="25" max="25" width="2.00390625" style="2" customWidth="1"/>
    <col min="26" max="26" width="6.25390625" style="2" customWidth="1"/>
    <col min="27" max="27" width="3.75390625" style="2" customWidth="1"/>
    <col min="28" max="33" width="5.75390625" style="2" customWidth="1"/>
    <col min="34" max="34" width="6.625" style="2" customWidth="1"/>
    <col min="35" max="35" width="5.625" style="2" customWidth="1"/>
    <col min="36" max="36" width="3.875" style="2" customWidth="1"/>
    <col min="37" max="37" width="4.25390625" style="2" customWidth="1"/>
    <col min="38" max="38" width="1.75390625" style="2" customWidth="1"/>
    <col min="39" max="39" width="2.00390625" style="2" customWidth="1"/>
    <col min="40" max="40" width="6.25390625" style="2" customWidth="1"/>
    <col min="41" max="41" width="3.75390625" style="2" customWidth="1"/>
    <col min="42" max="45" width="5.75390625" style="2" customWidth="1"/>
    <col min="46" max="16384" width="9.00390625" style="2" customWidth="1"/>
  </cols>
  <sheetData>
    <row r="1" ht="40.5" customHeight="1"/>
    <row r="2" spans="1:27" ht="13.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"/>
      <c r="T2" s="1"/>
      <c r="U2" s="1"/>
      <c r="V2" s="1"/>
      <c r="W2" s="1"/>
      <c r="X2" s="1"/>
      <c r="Y2" s="1"/>
      <c r="Z2" s="1"/>
      <c r="AA2" s="1"/>
    </row>
    <row r="3" spans="1:26" ht="13.5">
      <c r="A3" s="78" t="s">
        <v>1</v>
      </c>
      <c r="B3" s="78"/>
      <c r="C3" s="78"/>
      <c r="D3" s="78"/>
      <c r="E3" s="3"/>
      <c r="F3" s="4"/>
      <c r="G3" s="78" t="s">
        <v>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4"/>
      <c r="T3" s="4"/>
      <c r="U3" s="4"/>
      <c r="V3" s="4"/>
      <c r="W3" s="4"/>
      <c r="X3" s="4"/>
      <c r="Y3" s="4"/>
      <c r="Z3" s="4"/>
    </row>
    <row r="4" spans="1:22" ht="14.25" thickBot="1">
      <c r="A4" s="5" t="s">
        <v>3</v>
      </c>
      <c r="B4" s="6"/>
      <c r="C4" s="6"/>
      <c r="D4" s="6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7"/>
    </row>
    <row r="5" spans="1:45" s="3" customFormat="1" ht="16.5" customHeight="1">
      <c r="A5" s="8" t="s">
        <v>4</v>
      </c>
      <c r="B5" s="9" t="s">
        <v>5</v>
      </c>
      <c r="C5" s="10" t="s">
        <v>6</v>
      </c>
      <c r="D5" s="10" t="s">
        <v>7</v>
      </c>
      <c r="E5" s="11" t="s">
        <v>33</v>
      </c>
      <c r="F5" s="11"/>
      <c r="G5" s="97" t="s">
        <v>4</v>
      </c>
      <c r="H5" s="98"/>
      <c r="I5" s="99" t="s">
        <v>8</v>
      </c>
      <c r="J5" s="100"/>
      <c r="K5" s="100"/>
      <c r="L5" s="100"/>
      <c r="M5" s="100"/>
      <c r="N5" s="97"/>
      <c r="O5" s="101" t="s">
        <v>9</v>
      </c>
      <c r="P5" s="102"/>
      <c r="Q5" s="102"/>
      <c r="R5" s="102"/>
      <c r="S5" s="11"/>
      <c r="T5" s="97" t="s">
        <v>4</v>
      </c>
      <c r="U5" s="98"/>
      <c r="V5" s="99" t="s">
        <v>8</v>
      </c>
      <c r="W5" s="100"/>
      <c r="X5" s="100"/>
      <c r="Y5" s="100"/>
      <c r="Z5" s="100"/>
      <c r="AA5" s="97"/>
      <c r="AB5" s="101" t="s">
        <v>9</v>
      </c>
      <c r="AC5" s="102"/>
      <c r="AD5" s="102"/>
      <c r="AE5" s="102"/>
      <c r="AH5" s="97" t="s">
        <v>4</v>
      </c>
      <c r="AI5" s="98"/>
      <c r="AJ5" s="99" t="s">
        <v>8</v>
      </c>
      <c r="AK5" s="100"/>
      <c r="AL5" s="100"/>
      <c r="AM5" s="100"/>
      <c r="AN5" s="100"/>
      <c r="AO5" s="97"/>
      <c r="AP5" s="101" t="s">
        <v>9</v>
      </c>
      <c r="AQ5" s="102"/>
      <c r="AR5" s="102"/>
      <c r="AS5" s="102"/>
    </row>
    <row r="6" spans="1:45" ht="15.75" customHeight="1">
      <c r="A6" s="12" t="s">
        <v>10</v>
      </c>
      <c r="B6" s="2">
        <v>75</v>
      </c>
      <c r="C6" s="13" t="s">
        <v>48</v>
      </c>
      <c r="D6" s="13">
        <v>62</v>
      </c>
      <c r="E6" s="7" t="e">
        <f>C6+D6</f>
        <v>#VALUE!</v>
      </c>
      <c r="F6" s="13"/>
      <c r="G6" s="89"/>
      <c r="H6" s="90"/>
      <c r="I6" s="96" t="s">
        <v>11</v>
      </c>
      <c r="J6" s="96"/>
      <c r="K6" s="96"/>
      <c r="L6" s="93">
        <v>21963</v>
      </c>
      <c r="M6" s="94"/>
      <c r="N6" s="14" t="s">
        <v>12</v>
      </c>
      <c r="O6" s="96" t="s">
        <v>13</v>
      </c>
      <c r="P6" s="96"/>
      <c r="Q6" s="96"/>
      <c r="R6" s="32">
        <v>52.8</v>
      </c>
      <c r="S6" s="11"/>
      <c r="T6" s="24"/>
      <c r="U6" s="12"/>
      <c r="V6" s="104" t="s">
        <v>11</v>
      </c>
      <c r="W6" s="105"/>
      <c r="X6" s="106"/>
      <c r="Y6" s="119">
        <v>23488</v>
      </c>
      <c r="Z6" s="59"/>
      <c r="AA6" s="16" t="s">
        <v>12</v>
      </c>
      <c r="AB6" s="107" t="s">
        <v>13</v>
      </c>
      <c r="AC6" s="108"/>
      <c r="AD6" s="109"/>
      <c r="AE6" s="53">
        <v>46</v>
      </c>
      <c r="AH6" s="24"/>
      <c r="AI6" s="12"/>
      <c r="AJ6" s="104" t="s">
        <v>11</v>
      </c>
      <c r="AK6" s="105"/>
      <c r="AL6" s="106"/>
      <c r="AM6" s="119" t="s">
        <v>48</v>
      </c>
      <c r="AN6" s="59"/>
      <c r="AO6" s="16" t="s">
        <v>12</v>
      </c>
      <c r="AP6" s="107" t="s">
        <v>13</v>
      </c>
      <c r="AQ6" s="108"/>
      <c r="AR6" s="109"/>
      <c r="AS6" s="53" t="s">
        <v>48</v>
      </c>
    </row>
    <row r="7" spans="1:45" ht="15.75" customHeight="1">
      <c r="A7" s="15">
        <v>45</v>
      </c>
      <c r="B7" s="2">
        <v>95</v>
      </c>
      <c r="C7" s="2">
        <v>6</v>
      </c>
      <c r="D7" s="13">
        <v>121</v>
      </c>
      <c r="E7" s="7">
        <f>C7+D7</f>
        <v>127</v>
      </c>
      <c r="F7" s="13"/>
      <c r="G7" s="66" t="s">
        <v>39</v>
      </c>
      <c r="H7" s="67"/>
      <c r="I7" s="79" t="s">
        <v>14</v>
      </c>
      <c r="J7" s="79"/>
      <c r="K7" s="79"/>
      <c r="L7" s="86">
        <v>11768</v>
      </c>
      <c r="M7" s="87"/>
      <c r="N7" s="16" t="s">
        <v>12</v>
      </c>
      <c r="O7" s="79" t="s">
        <v>15</v>
      </c>
      <c r="P7" s="79"/>
      <c r="Q7" s="79"/>
      <c r="R7" s="33">
        <v>98.6</v>
      </c>
      <c r="T7" s="66" t="s">
        <v>38</v>
      </c>
      <c r="U7" s="67"/>
      <c r="V7" s="110" t="s">
        <v>14</v>
      </c>
      <c r="W7" s="111"/>
      <c r="X7" s="112"/>
      <c r="Y7" s="113">
        <v>15019</v>
      </c>
      <c r="Z7" s="114"/>
      <c r="AA7" s="17" t="s">
        <v>12</v>
      </c>
      <c r="AB7" s="68" t="s">
        <v>13</v>
      </c>
      <c r="AC7" s="69"/>
      <c r="AD7" s="70"/>
      <c r="AE7" s="35">
        <v>71.9</v>
      </c>
      <c r="AH7" s="66" t="s">
        <v>54</v>
      </c>
      <c r="AI7" s="67"/>
      <c r="AJ7" s="110" t="s">
        <v>14</v>
      </c>
      <c r="AK7" s="111"/>
      <c r="AL7" s="112"/>
      <c r="AM7" s="122">
        <v>16012</v>
      </c>
      <c r="AN7" s="123"/>
      <c r="AO7" s="17" t="s">
        <v>12</v>
      </c>
      <c r="AP7" s="68" t="s">
        <v>13</v>
      </c>
      <c r="AQ7" s="69"/>
      <c r="AR7" s="70"/>
      <c r="AS7" s="55" t="s">
        <v>48</v>
      </c>
    </row>
    <row r="8" spans="1:45" ht="15.75" customHeight="1">
      <c r="A8" s="15">
        <v>50</v>
      </c>
      <c r="B8" s="2">
        <v>44</v>
      </c>
      <c r="C8" s="2">
        <v>2</v>
      </c>
      <c r="D8" s="13">
        <v>47</v>
      </c>
      <c r="E8" s="7">
        <f>C8+D8</f>
        <v>49</v>
      </c>
      <c r="F8" s="13"/>
      <c r="G8" s="66"/>
      <c r="H8" s="67"/>
      <c r="I8" s="79" t="s">
        <v>16</v>
      </c>
      <c r="J8" s="79"/>
      <c r="K8" s="79"/>
      <c r="L8" s="86">
        <v>14701</v>
      </c>
      <c r="M8" s="87"/>
      <c r="N8" s="16" t="s">
        <v>17</v>
      </c>
      <c r="O8" s="79" t="s">
        <v>18</v>
      </c>
      <c r="P8" s="79"/>
      <c r="Q8" s="79"/>
      <c r="R8" s="33">
        <v>78.9</v>
      </c>
      <c r="T8" s="11"/>
      <c r="U8" s="15"/>
      <c r="V8" s="104" t="s">
        <v>16</v>
      </c>
      <c r="W8" s="105"/>
      <c r="X8" s="106"/>
      <c r="Y8" s="61">
        <v>18589</v>
      </c>
      <c r="Z8" s="62"/>
      <c r="AA8" s="16" t="s">
        <v>17</v>
      </c>
      <c r="AB8" s="58" t="s">
        <v>18</v>
      </c>
      <c r="AC8" s="59"/>
      <c r="AD8" s="60"/>
      <c r="AE8" s="33">
        <v>58.1</v>
      </c>
      <c r="AH8" s="11"/>
      <c r="AI8" s="15"/>
      <c r="AJ8" s="104" t="s">
        <v>16</v>
      </c>
      <c r="AK8" s="105"/>
      <c r="AL8" s="106"/>
      <c r="AM8" s="124" t="s">
        <v>48</v>
      </c>
      <c r="AN8" s="125"/>
      <c r="AO8" s="16" t="s">
        <v>17</v>
      </c>
      <c r="AP8" s="58" t="s">
        <v>18</v>
      </c>
      <c r="AQ8" s="59"/>
      <c r="AR8" s="60"/>
      <c r="AS8" s="49" t="s">
        <v>48</v>
      </c>
    </row>
    <row r="9" spans="1:45" ht="15.75" customHeight="1">
      <c r="A9" s="15">
        <v>55</v>
      </c>
      <c r="B9" s="2">
        <v>92</v>
      </c>
      <c r="C9" s="2">
        <v>4</v>
      </c>
      <c r="D9" s="13">
        <v>109</v>
      </c>
      <c r="E9" s="7">
        <f>C9+D9</f>
        <v>113</v>
      </c>
      <c r="F9" s="13"/>
      <c r="G9" s="69"/>
      <c r="H9" s="70"/>
      <c r="I9" s="88" t="s">
        <v>19</v>
      </c>
      <c r="J9" s="88"/>
      <c r="K9" s="88"/>
      <c r="L9" s="91">
        <v>240.2</v>
      </c>
      <c r="M9" s="92"/>
      <c r="N9" s="17" t="s">
        <v>20</v>
      </c>
      <c r="O9" s="79" t="s">
        <v>21</v>
      </c>
      <c r="P9" s="79"/>
      <c r="Q9" s="79"/>
      <c r="R9" s="34">
        <v>48.3</v>
      </c>
      <c r="T9" s="31"/>
      <c r="U9" s="31"/>
      <c r="V9" s="104" t="s">
        <v>19</v>
      </c>
      <c r="W9" s="105"/>
      <c r="X9" s="106"/>
      <c r="Y9" s="115">
        <v>253.6</v>
      </c>
      <c r="Z9" s="116"/>
      <c r="AA9" s="16" t="s">
        <v>20</v>
      </c>
      <c r="AB9" s="58" t="s">
        <v>21</v>
      </c>
      <c r="AC9" s="59"/>
      <c r="AD9" s="60"/>
      <c r="AE9" s="36">
        <v>4.26</v>
      </c>
      <c r="AH9" s="31"/>
      <c r="AI9" s="31"/>
      <c r="AJ9" s="104" t="s">
        <v>19</v>
      </c>
      <c r="AK9" s="105"/>
      <c r="AL9" s="106"/>
      <c r="AM9" s="126" t="s">
        <v>48</v>
      </c>
      <c r="AN9" s="127"/>
      <c r="AO9" s="16" t="s">
        <v>20</v>
      </c>
      <c r="AP9" s="58" t="s">
        <v>21</v>
      </c>
      <c r="AQ9" s="59"/>
      <c r="AR9" s="60"/>
      <c r="AS9" s="51" t="s">
        <v>48</v>
      </c>
    </row>
    <row r="10" spans="1:45" ht="15.75" customHeight="1">
      <c r="A10" s="15">
        <v>60</v>
      </c>
      <c r="B10" s="2">
        <v>86</v>
      </c>
      <c r="C10" s="13" t="s">
        <v>48</v>
      </c>
      <c r="D10" s="13">
        <v>105</v>
      </c>
      <c r="E10" s="7" t="e">
        <f>C10+D10</f>
        <v>#VALUE!</v>
      </c>
      <c r="F10" s="13"/>
      <c r="G10" s="89"/>
      <c r="H10" s="90"/>
      <c r="I10" s="95" t="s">
        <v>11</v>
      </c>
      <c r="J10" s="96"/>
      <c r="K10" s="96"/>
      <c r="L10" s="93">
        <v>22929</v>
      </c>
      <c r="M10" s="94"/>
      <c r="N10" s="14" t="s">
        <v>12</v>
      </c>
      <c r="O10" s="84" t="s">
        <v>13</v>
      </c>
      <c r="P10" s="84"/>
      <c r="Q10" s="84"/>
      <c r="R10" s="32">
        <v>57.6</v>
      </c>
      <c r="T10" s="11"/>
      <c r="U10" s="11"/>
      <c r="V10" s="63" t="s">
        <v>11</v>
      </c>
      <c r="W10" s="64"/>
      <c r="X10" s="65"/>
      <c r="Y10" s="61">
        <v>23423</v>
      </c>
      <c r="Z10" s="62"/>
      <c r="AA10" s="18" t="s">
        <v>12</v>
      </c>
      <c r="AB10" s="58" t="s">
        <v>13</v>
      </c>
      <c r="AC10" s="59"/>
      <c r="AD10" s="60"/>
      <c r="AE10" s="34">
        <v>55.9</v>
      </c>
      <c r="AH10" s="11"/>
      <c r="AI10" s="11"/>
      <c r="AJ10" s="63" t="s">
        <v>11</v>
      </c>
      <c r="AK10" s="64"/>
      <c r="AL10" s="65"/>
      <c r="AM10" s="61">
        <v>23524</v>
      </c>
      <c r="AN10" s="62"/>
      <c r="AO10" s="18" t="s">
        <v>12</v>
      </c>
      <c r="AP10" s="58" t="s">
        <v>13</v>
      </c>
      <c r="AQ10" s="59"/>
      <c r="AR10" s="60"/>
      <c r="AS10" s="34">
        <v>25.5</v>
      </c>
    </row>
    <row r="11" spans="1:45" ht="15.75" customHeight="1">
      <c r="A11" s="15"/>
      <c r="E11" s="7"/>
      <c r="F11" s="13"/>
      <c r="G11" s="66" t="s">
        <v>23</v>
      </c>
      <c r="H11" s="67"/>
      <c r="I11" s="79" t="s">
        <v>14</v>
      </c>
      <c r="J11" s="79"/>
      <c r="K11" s="79"/>
      <c r="L11" s="86">
        <v>13357</v>
      </c>
      <c r="M11" s="87"/>
      <c r="N11" s="16" t="s">
        <v>12</v>
      </c>
      <c r="O11" s="79" t="s">
        <v>15</v>
      </c>
      <c r="P11" s="79"/>
      <c r="Q11" s="79"/>
      <c r="R11" s="33">
        <v>98.8</v>
      </c>
      <c r="T11" s="66" t="s">
        <v>40</v>
      </c>
      <c r="U11" s="67"/>
      <c r="V11" s="63" t="s">
        <v>14</v>
      </c>
      <c r="W11" s="64"/>
      <c r="X11" s="65"/>
      <c r="Y11" s="61">
        <v>15085</v>
      </c>
      <c r="Z11" s="62"/>
      <c r="AA11" s="16" t="s">
        <v>12</v>
      </c>
      <c r="AB11" s="58" t="s">
        <v>13</v>
      </c>
      <c r="AC11" s="59"/>
      <c r="AD11" s="60"/>
      <c r="AE11" s="35">
        <v>86.8</v>
      </c>
      <c r="AH11" s="66" t="s">
        <v>52</v>
      </c>
      <c r="AI11" s="67"/>
      <c r="AJ11" s="63" t="s">
        <v>14</v>
      </c>
      <c r="AK11" s="64"/>
      <c r="AL11" s="65"/>
      <c r="AM11" s="61">
        <v>15980</v>
      </c>
      <c r="AN11" s="62"/>
      <c r="AO11" s="16" t="s">
        <v>12</v>
      </c>
      <c r="AP11" s="58" t="s">
        <v>13</v>
      </c>
      <c r="AQ11" s="59"/>
      <c r="AR11" s="60"/>
      <c r="AS11" s="35">
        <v>37.5</v>
      </c>
    </row>
    <row r="12" spans="1:45" ht="15.75" customHeight="1">
      <c r="A12" s="15" t="s">
        <v>22</v>
      </c>
      <c r="B12" s="2">
        <v>62</v>
      </c>
      <c r="C12" s="2">
        <v>5</v>
      </c>
      <c r="D12" s="13">
        <v>75</v>
      </c>
      <c r="E12" s="7">
        <f>C12+D12</f>
        <v>80</v>
      </c>
      <c r="F12" s="13"/>
      <c r="G12" s="66"/>
      <c r="H12" s="67"/>
      <c r="I12" s="79" t="s">
        <v>16</v>
      </c>
      <c r="J12" s="79"/>
      <c r="K12" s="79"/>
      <c r="L12" s="86">
        <v>16861</v>
      </c>
      <c r="M12" s="87"/>
      <c r="N12" s="16" t="s">
        <v>17</v>
      </c>
      <c r="O12" s="79" t="s">
        <v>18</v>
      </c>
      <c r="P12" s="79"/>
      <c r="Q12" s="79"/>
      <c r="R12" s="33">
        <v>78.3</v>
      </c>
      <c r="T12" s="11"/>
      <c r="U12" s="15"/>
      <c r="V12" s="63" t="s">
        <v>16</v>
      </c>
      <c r="W12" s="64"/>
      <c r="X12" s="65"/>
      <c r="Y12" s="61">
        <v>18924</v>
      </c>
      <c r="Z12" s="62"/>
      <c r="AA12" s="16" t="s">
        <v>17</v>
      </c>
      <c r="AB12" s="58" t="s">
        <v>18</v>
      </c>
      <c r="AC12" s="59"/>
      <c r="AD12" s="60"/>
      <c r="AE12" s="33">
        <v>69.2</v>
      </c>
      <c r="AH12" s="11"/>
      <c r="AI12" s="15"/>
      <c r="AJ12" s="63" t="s">
        <v>16</v>
      </c>
      <c r="AK12" s="64"/>
      <c r="AL12" s="65"/>
      <c r="AM12" s="61">
        <v>19593</v>
      </c>
      <c r="AN12" s="62"/>
      <c r="AO12" s="16" t="s">
        <v>17</v>
      </c>
      <c r="AP12" s="58" t="s">
        <v>18</v>
      </c>
      <c r="AQ12" s="59"/>
      <c r="AR12" s="60"/>
      <c r="AS12" s="33">
        <v>30.6</v>
      </c>
    </row>
    <row r="13" spans="1:45" ht="15.75" customHeight="1">
      <c r="A13" s="15">
        <v>4</v>
      </c>
      <c r="B13" s="2">
        <v>83</v>
      </c>
      <c r="C13" s="2">
        <v>3</v>
      </c>
      <c r="D13" s="13">
        <v>101</v>
      </c>
      <c r="E13" s="7">
        <f>C13+D13</f>
        <v>104</v>
      </c>
      <c r="F13" s="13"/>
      <c r="G13" s="69"/>
      <c r="H13" s="70"/>
      <c r="I13" s="88" t="s">
        <v>19</v>
      </c>
      <c r="J13" s="88"/>
      <c r="K13" s="88"/>
      <c r="L13" s="91">
        <v>243.4</v>
      </c>
      <c r="M13" s="92"/>
      <c r="N13" s="17" t="s">
        <v>20</v>
      </c>
      <c r="O13" s="88" t="s">
        <v>21</v>
      </c>
      <c r="P13" s="88"/>
      <c r="Q13" s="88"/>
      <c r="R13" s="34">
        <v>5.4</v>
      </c>
      <c r="T13" s="26"/>
      <c r="U13" s="43"/>
      <c r="V13" s="63" t="s">
        <v>19</v>
      </c>
      <c r="W13" s="64"/>
      <c r="X13" s="65"/>
      <c r="Y13" s="115">
        <v>253.6</v>
      </c>
      <c r="Z13" s="116"/>
      <c r="AA13" s="16" t="s">
        <v>20</v>
      </c>
      <c r="AB13" s="58" t="s">
        <v>21</v>
      </c>
      <c r="AC13" s="59"/>
      <c r="AD13" s="60"/>
      <c r="AE13" s="42">
        <v>5.17</v>
      </c>
      <c r="AH13" s="26"/>
      <c r="AI13" s="43"/>
      <c r="AJ13" s="63" t="s">
        <v>19</v>
      </c>
      <c r="AK13" s="64"/>
      <c r="AL13" s="65"/>
      <c r="AM13" s="115">
        <v>252.2</v>
      </c>
      <c r="AN13" s="116"/>
      <c r="AO13" s="16" t="s">
        <v>20</v>
      </c>
      <c r="AP13" s="58" t="s">
        <v>21</v>
      </c>
      <c r="AQ13" s="59"/>
      <c r="AR13" s="60"/>
      <c r="AS13" s="33">
        <v>2.4</v>
      </c>
    </row>
    <row r="14" spans="1:45" ht="15.75" customHeight="1">
      <c r="A14" s="15">
        <v>5</v>
      </c>
      <c r="B14" s="2">
        <v>64</v>
      </c>
      <c r="C14" s="2">
        <v>2</v>
      </c>
      <c r="D14" s="13">
        <v>71</v>
      </c>
      <c r="E14" s="7">
        <f>C14+D14</f>
        <v>73</v>
      </c>
      <c r="F14" s="13"/>
      <c r="G14" s="66"/>
      <c r="H14" s="67"/>
      <c r="I14" s="85" t="s">
        <v>11</v>
      </c>
      <c r="J14" s="84"/>
      <c r="K14" s="84"/>
      <c r="L14" s="82">
        <v>23099</v>
      </c>
      <c r="M14" s="83"/>
      <c r="N14" s="18" t="s">
        <v>12</v>
      </c>
      <c r="O14" s="84" t="s">
        <v>13</v>
      </c>
      <c r="P14" s="84"/>
      <c r="Q14" s="84"/>
      <c r="R14" s="35">
        <v>72.7</v>
      </c>
      <c r="T14" s="11"/>
      <c r="U14" s="11"/>
      <c r="V14" s="63" t="s">
        <v>11</v>
      </c>
      <c r="W14" s="64"/>
      <c r="X14" s="65"/>
      <c r="Y14" s="61">
        <v>23631</v>
      </c>
      <c r="Z14" s="62"/>
      <c r="AA14" s="18" t="s">
        <v>12</v>
      </c>
      <c r="AB14" s="58" t="s">
        <v>13</v>
      </c>
      <c r="AC14" s="59"/>
      <c r="AD14" s="60"/>
      <c r="AE14" s="40">
        <v>46.9</v>
      </c>
      <c r="AH14" s="11"/>
      <c r="AI14" s="11"/>
      <c r="AJ14" s="63" t="s">
        <v>11</v>
      </c>
      <c r="AK14" s="64"/>
      <c r="AL14" s="65"/>
      <c r="AM14" s="124" t="s">
        <v>48</v>
      </c>
      <c r="AN14" s="125"/>
      <c r="AO14" s="18" t="s">
        <v>12</v>
      </c>
      <c r="AP14" s="58" t="s">
        <v>13</v>
      </c>
      <c r="AQ14" s="59"/>
      <c r="AR14" s="60"/>
      <c r="AS14" s="51" t="s">
        <v>48</v>
      </c>
    </row>
    <row r="15" spans="1:45" ht="15.75" customHeight="1">
      <c r="A15" s="15">
        <v>6</v>
      </c>
      <c r="B15" s="2">
        <v>91</v>
      </c>
      <c r="C15" s="13" t="s">
        <v>48</v>
      </c>
      <c r="D15" s="13">
        <v>109</v>
      </c>
      <c r="E15" s="7" t="e">
        <f>C15+D15</f>
        <v>#VALUE!</v>
      </c>
      <c r="F15" s="13"/>
      <c r="G15" s="66" t="s">
        <v>26</v>
      </c>
      <c r="H15" s="67"/>
      <c r="I15" s="79" t="s">
        <v>14</v>
      </c>
      <c r="J15" s="79"/>
      <c r="K15" s="79"/>
      <c r="L15" s="86">
        <v>13632</v>
      </c>
      <c r="M15" s="87"/>
      <c r="N15" s="16" t="s">
        <v>12</v>
      </c>
      <c r="O15" s="79" t="s">
        <v>13</v>
      </c>
      <c r="P15" s="79"/>
      <c r="Q15" s="79"/>
      <c r="R15" s="33">
        <v>72.8</v>
      </c>
      <c r="T15" s="66" t="s">
        <v>41</v>
      </c>
      <c r="U15" s="67"/>
      <c r="V15" s="63" t="s">
        <v>14</v>
      </c>
      <c r="W15" s="64"/>
      <c r="X15" s="65"/>
      <c r="Y15" s="61">
        <v>15332</v>
      </c>
      <c r="Z15" s="62"/>
      <c r="AA15" s="16" t="s">
        <v>12</v>
      </c>
      <c r="AB15" s="58" t="s">
        <v>13</v>
      </c>
      <c r="AC15" s="59"/>
      <c r="AD15" s="60"/>
      <c r="AE15" s="40">
        <v>72.3</v>
      </c>
      <c r="AH15" s="66" t="s">
        <v>55</v>
      </c>
      <c r="AI15" s="67"/>
      <c r="AJ15" s="63" t="s">
        <v>14</v>
      </c>
      <c r="AK15" s="64"/>
      <c r="AL15" s="65"/>
      <c r="AM15" s="61">
        <v>16157</v>
      </c>
      <c r="AN15" s="62"/>
      <c r="AO15" s="16" t="s">
        <v>12</v>
      </c>
      <c r="AP15" s="58" t="s">
        <v>13</v>
      </c>
      <c r="AQ15" s="59"/>
      <c r="AR15" s="60"/>
      <c r="AS15" s="51" t="s">
        <v>48</v>
      </c>
    </row>
    <row r="16" spans="1:45" ht="15.75" customHeight="1">
      <c r="A16" s="15">
        <v>7</v>
      </c>
      <c r="B16" s="2">
        <v>116</v>
      </c>
      <c r="C16" s="2">
        <v>4</v>
      </c>
      <c r="D16" s="13">
        <v>137</v>
      </c>
      <c r="E16" s="7">
        <f>C16+D16</f>
        <v>141</v>
      </c>
      <c r="F16" s="13"/>
      <c r="G16" s="66"/>
      <c r="H16" s="67"/>
      <c r="I16" s="79" t="s">
        <v>16</v>
      </c>
      <c r="J16" s="79"/>
      <c r="K16" s="79"/>
      <c r="L16" s="86">
        <v>17314</v>
      </c>
      <c r="M16" s="87"/>
      <c r="N16" s="16" t="s">
        <v>17</v>
      </c>
      <c r="O16" s="79" t="s">
        <v>18</v>
      </c>
      <c r="P16" s="79"/>
      <c r="Q16" s="79"/>
      <c r="R16" s="33">
        <v>97</v>
      </c>
      <c r="T16" s="11"/>
      <c r="U16" s="15"/>
      <c r="V16" s="63" t="s">
        <v>16</v>
      </c>
      <c r="W16" s="64"/>
      <c r="X16" s="65"/>
      <c r="Y16" s="61">
        <v>18716</v>
      </c>
      <c r="Z16" s="62"/>
      <c r="AA16" s="16" t="s">
        <v>17</v>
      </c>
      <c r="AB16" s="58" t="s">
        <v>18</v>
      </c>
      <c r="AC16" s="59"/>
      <c r="AD16" s="60"/>
      <c r="AE16" s="40">
        <v>59.3</v>
      </c>
      <c r="AH16" s="11"/>
      <c r="AI16" s="15"/>
      <c r="AJ16" s="63" t="s">
        <v>16</v>
      </c>
      <c r="AK16" s="64"/>
      <c r="AL16" s="65"/>
      <c r="AM16" s="124" t="s">
        <v>48</v>
      </c>
      <c r="AN16" s="125"/>
      <c r="AO16" s="16" t="s">
        <v>17</v>
      </c>
      <c r="AP16" s="58" t="s">
        <v>18</v>
      </c>
      <c r="AQ16" s="59"/>
      <c r="AR16" s="60"/>
      <c r="AS16" s="51" t="s">
        <v>48</v>
      </c>
    </row>
    <row r="17" spans="1:45" ht="15.75" customHeight="1">
      <c r="A17" s="15"/>
      <c r="E17" s="7"/>
      <c r="F17" s="13"/>
      <c r="G17" s="69"/>
      <c r="H17" s="70"/>
      <c r="I17" s="88" t="s">
        <v>19</v>
      </c>
      <c r="J17" s="88"/>
      <c r="K17" s="88"/>
      <c r="L17" s="91">
        <v>241.2</v>
      </c>
      <c r="M17" s="92"/>
      <c r="N17" s="17" t="s">
        <v>20</v>
      </c>
      <c r="O17" s="88" t="s">
        <v>21</v>
      </c>
      <c r="P17" s="88"/>
      <c r="Q17" s="88"/>
      <c r="R17" s="36">
        <v>6.97</v>
      </c>
      <c r="T17" s="26"/>
      <c r="U17" s="43"/>
      <c r="V17" s="63" t="s">
        <v>19</v>
      </c>
      <c r="W17" s="64"/>
      <c r="X17" s="65"/>
      <c r="Y17" s="115">
        <v>250.4</v>
      </c>
      <c r="Z17" s="116"/>
      <c r="AA17" s="16" t="s">
        <v>20</v>
      </c>
      <c r="AB17" s="58" t="s">
        <v>21</v>
      </c>
      <c r="AC17" s="59"/>
      <c r="AD17" s="60"/>
      <c r="AE17" s="51">
        <v>4.43</v>
      </c>
      <c r="AH17" s="26"/>
      <c r="AI17" s="43"/>
      <c r="AJ17" s="63" t="s">
        <v>19</v>
      </c>
      <c r="AK17" s="64"/>
      <c r="AL17" s="65"/>
      <c r="AM17" s="124" t="s">
        <v>48</v>
      </c>
      <c r="AN17" s="125"/>
      <c r="AO17" s="16" t="s">
        <v>20</v>
      </c>
      <c r="AP17" s="58" t="s">
        <v>21</v>
      </c>
      <c r="AQ17" s="59"/>
      <c r="AR17" s="60"/>
      <c r="AS17" s="51" t="s">
        <v>48</v>
      </c>
    </row>
    <row r="18" spans="1:45" ht="15.75" customHeight="1">
      <c r="A18" s="15">
        <v>8</v>
      </c>
      <c r="B18" s="2">
        <v>133</v>
      </c>
      <c r="C18" s="13" t="s">
        <v>48</v>
      </c>
      <c r="D18" s="13">
        <v>153</v>
      </c>
      <c r="E18" s="7" t="e">
        <f>C18+D18</f>
        <v>#VALUE!</v>
      </c>
      <c r="F18" s="13"/>
      <c r="G18" s="66"/>
      <c r="H18" s="67"/>
      <c r="I18" s="85" t="s">
        <v>11</v>
      </c>
      <c r="J18" s="84"/>
      <c r="K18" s="84"/>
      <c r="L18" s="82">
        <v>23155</v>
      </c>
      <c r="M18" s="83"/>
      <c r="N18" s="18" t="s">
        <v>12</v>
      </c>
      <c r="O18" s="84" t="s">
        <v>13</v>
      </c>
      <c r="P18" s="84"/>
      <c r="Q18" s="84"/>
      <c r="R18" s="35">
        <v>71.3</v>
      </c>
      <c r="T18" s="21"/>
      <c r="U18" s="21"/>
      <c r="V18" s="63" t="s">
        <v>11</v>
      </c>
      <c r="W18" s="64"/>
      <c r="X18" s="65"/>
      <c r="Y18" s="120">
        <v>23631</v>
      </c>
      <c r="Z18" s="121"/>
      <c r="AA18" s="18" t="s">
        <v>12</v>
      </c>
      <c r="AB18" s="58" t="s">
        <v>13</v>
      </c>
      <c r="AC18" s="59"/>
      <c r="AD18" s="60"/>
      <c r="AE18" s="40">
        <f>131/23631*10000</f>
        <v>55.43565655283314</v>
      </c>
      <c r="AH18" s="21"/>
      <c r="AI18" s="21"/>
      <c r="AJ18" s="63" t="s">
        <v>11</v>
      </c>
      <c r="AK18" s="64"/>
      <c r="AL18" s="65"/>
      <c r="AM18" s="120">
        <v>23660</v>
      </c>
      <c r="AN18" s="121"/>
      <c r="AO18" s="18" t="s">
        <v>57</v>
      </c>
      <c r="AP18" s="58" t="s">
        <v>13</v>
      </c>
      <c r="AQ18" s="59"/>
      <c r="AR18" s="60"/>
      <c r="AS18" s="40">
        <v>23.2</v>
      </c>
    </row>
    <row r="19" spans="1:45" ht="15.75" customHeight="1">
      <c r="A19" s="15">
        <v>9</v>
      </c>
      <c r="B19" s="2">
        <v>125</v>
      </c>
      <c r="C19" s="2">
        <v>2</v>
      </c>
      <c r="D19" s="13">
        <v>158</v>
      </c>
      <c r="E19" s="7">
        <f>C19+D19</f>
        <v>160</v>
      </c>
      <c r="F19" s="13"/>
      <c r="G19" s="66" t="s">
        <v>27</v>
      </c>
      <c r="H19" s="67"/>
      <c r="I19" s="79" t="s">
        <v>14</v>
      </c>
      <c r="J19" s="79"/>
      <c r="K19" s="79"/>
      <c r="L19" s="86">
        <v>13919</v>
      </c>
      <c r="M19" s="87"/>
      <c r="N19" s="16" t="s">
        <v>12</v>
      </c>
      <c r="O19" s="79" t="s">
        <v>13</v>
      </c>
      <c r="P19" s="79"/>
      <c r="Q19" s="79"/>
      <c r="R19" s="33">
        <v>71.3</v>
      </c>
      <c r="T19" s="66" t="s">
        <v>42</v>
      </c>
      <c r="U19" s="67"/>
      <c r="V19" s="63" t="s">
        <v>14</v>
      </c>
      <c r="W19" s="64"/>
      <c r="X19" s="65"/>
      <c r="Y19" s="61">
        <v>15455</v>
      </c>
      <c r="Z19" s="62"/>
      <c r="AA19" s="16" t="s">
        <v>12</v>
      </c>
      <c r="AB19" s="58" t="s">
        <v>13</v>
      </c>
      <c r="AC19" s="59"/>
      <c r="AD19" s="60"/>
      <c r="AE19" s="40">
        <v>84.7</v>
      </c>
      <c r="AH19" s="66" t="s">
        <v>56</v>
      </c>
      <c r="AI19" s="67"/>
      <c r="AJ19" s="63" t="s">
        <v>14</v>
      </c>
      <c r="AK19" s="64"/>
      <c r="AL19" s="65"/>
      <c r="AM19" s="61">
        <v>16284</v>
      </c>
      <c r="AN19" s="62"/>
      <c r="AO19" s="16" t="s">
        <v>12</v>
      </c>
      <c r="AP19" s="58" t="s">
        <v>13</v>
      </c>
      <c r="AQ19" s="59"/>
      <c r="AR19" s="60"/>
      <c r="AS19" s="40">
        <v>33.8</v>
      </c>
    </row>
    <row r="20" spans="1:45" ht="15.75" customHeight="1">
      <c r="A20" s="15">
        <v>10</v>
      </c>
      <c r="B20" s="2">
        <v>119</v>
      </c>
      <c r="C20" s="2">
        <v>2</v>
      </c>
      <c r="D20" s="13">
        <v>145</v>
      </c>
      <c r="E20" s="7">
        <f>C20+D20</f>
        <v>147</v>
      </c>
      <c r="F20" s="13"/>
      <c r="G20" s="66"/>
      <c r="H20" s="67"/>
      <c r="I20" s="79" t="s">
        <v>16</v>
      </c>
      <c r="J20" s="79"/>
      <c r="K20" s="79"/>
      <c r="L20" s="86">
        <v>18067</v>
      </c>
      <c r="M20" s="87"/>
      <c r="N20" s="16" t="s">
        <v>17</v>
      </c>
      <c r="O20" s="79" t="s">
        <v>18</v>
      </c>
      <c r="P20" s="79"/>
      <c r="Q20" s="79"/>
      <c r="R20" s="33">
        <v>91.3</v>
      </c>
      <c r="T20" s="11"/>
      <c r="U20" s="15"/>
      <c r="V20" s="63" t="s">
        <v>16</v>
      </c>
      <c r="W20" s="64"/>
      <c r="X20" s="65"/>
      <c r="Y20" s="117">
        <v>18275</v>
      </c>
      <c r="Z20" s="118"/>
      <c r="AA20" s="16" t="s">
        <v>17</v>
      </c>
      <c r="AB20" s="58" t="s">
        <v>18</v>
      </c>
      <c r="AC20" s="59"/>
      <c r="AD20" s="60"/>
      <c r="AE20" s="40">
        <f>176/18275*10000</f>
        <v>96.30642954856361</v>
      </c>
      <c r="AH20" s="11"/>
      <c r="AI20" s="15"/>
      <c r="AJ20" s="63" t="s">
        <v>16</v>
      </c>
      <c r="AK20" s="64"/>
      <c r="AL20" s="65"/>
      <c r="AM20" s="117">
        <v>19359</v>
      </c>
      <c r="AN20" s="118"/>
      <c r="AO20" s="16" t="s">
        <v>17</v>
      </c>
      <c r="AP20" s="58" t="s">
        <v>18</v>
      </c>
      <c r="AQ20" s="59"/>
      <c r="AR20" s="60"/>
      <c r="AS20" s="40">
        <v>28.4</v>
      </c>
    </row>
    <row r="21" spans="1:45" ht="15.75" customHeight="1">
      <c r="A21" s="15">
        <v>11</v>
      </c>
      <c r="B21" s="2">
        <v>115</v>
      </c>
      <c r="C21" s="13" t="s">
        <v>48</v>
      </c>
      <c r="D21" s="13">
        <v>161</v>
      </c>
      <c r="E21" s="7" t="e">
        <f>C21+D21</f>
        <v>#VALUE!</v>
      </c>
      <c r="F21" s="13"/>
      <c r="G21" s="69"/>
      <c r="H21" s="70"/>
      <c r="I21" s="88" t="s">
        <v>19</v>
      </c>
      <c r="J21" s="88"/>
      <c r="K21" s="88"/>
      <c r="L21" s="91">
        <v>241.2</v>
      </c>
      <c r="M21" s="92"/>
      <c r="N21" s="17" t="s">
        <v>20</v>
      </c>
      <c r="O21" s="88" t="s">
        <v>21</v>
      </c>
      <c r="P21" s="88"/>
      <c r="Q21" s="88"/>
      <c r="R21" s="36">
        <v>6.84</v>
      </c>
      <c r="T21" s="47"/>
      <c r="U21" s="48"/>
      <c r="V21" s="63" t="s">
        <v>19</v>
      </c>
      <c r="W21" s="64"/>
      <c r="X21" s="65"/>
      <c r="Y21" s="76">
        <v>259.2</v>
      </c>
      <c r="Z21" s="77"/>
      <c r="AA21" s="14" t="s">
        <v>20</v>
      </c>
      <c r="AB21" s="58" t="s">
        <v>21</v>
      </c>
      <c r="AC21" s="59"/>
      <c r="AD21" s="60"/>
      <c r="AE21" s="51">
        <f>176/259.2*10</f>
        <v>6.790123456790123</v>
      </c>
      <c r="AH21" s="47"/>
      <c r="AI21" s="48"/>
      <c r="AJ21" s="63" t="s">
        <v>19</v>
      </c>
      <c r="AK21" s="64"/>
      <c r="AL21" s="65"/>
      <c r="AM21" s="76">
        <v>252.8</v>
      </c>
      <c r="AN21" s="77"/>
      <c r="AO21" s="14" t="s">
        <v>20</v>
      </c>
      <c r="AP21" s="58" t="s">
        <v>21</v>
      </c>
      <c r="AQ21" s="59"/>
      <c r="AR21" s="60"/>
      <c r="AS21" s="40">
        <v>2.2</v>
      </c>
    </row>
    <row r="22" spans="1:45" ht="15.75" customHeight="1">
      <c r="A22" s="15">
        <v>12</v>
      </c>
      <c r="B22" s="2">
        <v>132</v>
      </c>
      <c r="C22" s="13" t="s">
        <v>48</v>
      </c>
      <c r="D22" s="13">
        <v>166</v>
      </c>
      <c r="E22" s="7" t="e">
        <f>C22+D22</f>
        <v>#VALUE!</v>
      </c>
      <c r="F22" s="13"/>
      <c r="G22" s="66"/>
      <c r="H22" s="67"/>
      <c r="I22" s="85" t="s">
        <v>11</v>
      </c>
      <c r="J22" s="84"/>
      <c r="K22" s="84"/>
      <c r="L22" s="82">
        <v>23256</v>
      </c>
      <c r="M22" s="83"/>
      <c r="N22" s="18" t="s">
        <v>12</v>
      </c>
      <c r="O22" s="84" t="s">
        <v>13</v>
      </c>
      <c r="P22" s="84"/>
      <c r="Q22" s="84"/>
      <c r="R22" s="35">
        <v>71.8</v>
      </c>
      <c r="T22" s="21"/>
      <c r="U22" s="21"/>
      <c r="V22" s="63" t="s">
        <v>11</v>
      </c>
      <c r="W22" s="64"/>
      <c r="X22" s="65"/>
      <c r="Y22" s="117">
        <v>23746</v>
      </c>
      <c r="Z22" s="118"/>
      <c r="AA22" s="16" t="s">
        <v>12</v>
      </c>
      <c r="AB22" s="58" t="s">
        <v>13</v>
      </c>
      <c r="AC22" s="59"/>
      <c r="AD22" s="60"/>
      <c r="AE22" s="41">
        <f>127/23746*10000</f>
        <v>53.48269182178051</v>
      </c>
      <c r="AH22" s="21"/>
      <c r="AI22" s="21"/>
      <c r="AJ22" s="63" t="s">
        <v>11</v>
      </c>
      <c r="AK22" s="64"/>
      <c r="AL22" s="65"/>
      <c r="AM22" s="117"/>
      <c r="AN22" s="118"/>
      <c r="AO22" s="16" t="s">
        <v>12</v>
      </c>
      <c r="AP22" s="58" t="s">
        <v>13</v>
      </c>
      <c r="AQ22" s="59"/>
      <c r="AR22" s="60"/>
      <c r="AS22" s="41"/>
    </row>
    <row r="23" spans="1:45" ht="15.75" customHeight="1">
      <c r="A23" s="15"/>
      <c r="E23" s="7"/>
      <c r="G23" s="66" t="s">
        <v>28</v>
      </c>
      <c r="H23" s="67"/>
      <c r="I23" s="79" t="s">
        <v>14</v>
      </c>
      <c r="J23" s="79"/>
      <c r="K23" s="79"/>
      <c r="L23" s="86">
        <v>14166</v>
      </c>
      <c r="M23" s="87"/>
      <c r="N23" s="16" t="s">
        <v>12</v>
      </c>
      <c r="O23" s="79" t="s">
        <v>13</v>
      </c>
      <c r="P23" s="79"/>
      <c r="Q23" s="79"/>
      <c r="R23" s="33">
        <v>71.8</v>
      </c>
      <c r="T23" s="66" t="s">
        <v>43</v>
      </c>
      <c r="U23" s="67"/>
      <c r="V23" s="63" t="s">
        <v>14</v>
      </c>
      <c r="W23" s="64"/>
      <c r="X23" s="65"/>
      <c r="Y23" s="61">
        <v>15579</v>
      </c>
      <c r="Z23" s="62"/>
      <c r="AA23" s="16" t="s">
        <v>12</v>
      </c>
      <c r="AB23" s="58" t="s">
        <v>13</v>
      </c>
      <c r="AC23" s="59"/>
      <c r="AD23" s="60"/>
      <c r="AE23" s="40">
        <v>59</v>
      </c>
      <c r="AH23" s="66"/>
      <c r="AI23" s="67"/>
      <c r="AJ23" s="63" t="s">
        <v>14</v>
      </c>
      <c r="AK23" s="64"/>
      <c r="AL23" s="65"/>
      <c r="AM23" s="61"/>
      <c r="AN23" s="62"/>
      <c r="AO23" s="16" t="s">
        <v>12</v>
      </c>
      <c r="AP23" s="58" t="s">
        <v>13</v>
      </c>
      <c r="AQ23" s="59"/>
      <c r="AR23" s="60"/>
      <c r="AS23" s="40"/>
    </row>
    <row r="24" spans="1:45" ht="15.75" customHeight="1">
      <c r="A24" s="15">
        <v>13</v>
      </c>
      <c r="B24" s="2">
        <v>168</v>
      </c>
      <c r="C24" s="2">
        <v>2</v>
      </c>
      <c r="D24" s="2">
        <v>226</v>
      </c>
      <c r="E24" s="7">
        <f>C24+D24</f>
        <v>228</v>
      </c>
      <c r="F24" s="7"/>
      <c r="G24" s="66"/>
      <c r="H24" s="67"/>
      <c r="I24" s="79" t="s">
        <v>16</v>
      </c>
      <c r="J24" s="79"/>
      <c r="K24" s="79"/>
      <c r="L24" s="86">
        <v>17679</v>
      </c>
      <c r="M24" s="87"/>
      <c r="N24" s="16" t="s">
        <v>17</v>
      </c>
      <c r="O24" s="79" t="s">
        <v>18</v>
      </c>
      <c r="P24" s="79"/>
      <c r="Q24" s="79"/>
      <c r="R24" s="33">
        <v>94.5</v>
      </c>
      <c r="T24" s="11"/>
      <c r="U24" s="15"/>
      <c r="V24" s="63" t="s">
        <v>16</v>
      </c>
      <c r="W24" s="64"/>
      <c r="X24" s="65"/>
      <c r="Y24" s="117">
        <v>18521</v>
      </c>
      <c r="Z24" s="118"/>
      <c r="AA24" s="16" t="s">
        <v>17</v>
      </c>
      <c r="AB24" s="58" t="s">
        <v>18</v>
      </c>
      <c r="AC24" s="59"/>
      <c r="AD24" s="60"/>
      <c r="AE24" s="40">
        <f>176/18521*10000</f>
        <v>95.0272663463096</v>
      </c>
      <c r="AH24" s="11"/>
      <c r="AI24" s="15"/>
      <c r="AJ24" s="63" t="s">
        <v>16</v>
      </c>
      <c r="AK24" s="64"/>
      <c r="AL24" s="65"/>
      <c r="AM24" s="117"/>
      <c r="AN24" s="118"/>
      <c r="AO24" s="16" t="s">
        <v>17</v>
      </c>
      <c r="AP24" s="58" t="s">
        <v>18</v>
      </c>
      <c r="AQ24" s="59"/>
      <c r="AR24" s="60"/>
      <c r="AS24" s="40"/>
    </row>
    <row r="25" spans="1:45" ht="15.75" customHeight="1">
      <c r="A25" s="15">
        <v>14</v>
      </c>
      <c r="B25" s="2">
        <v>165</v>
      </c>
      <c r="C25" s="2">
        <v>1</v>
      </c>
      <c r="D25" s="2">
        <v>209</v>
      </c>
      <c r="E25" s="7">
        <f>C25+D25</f>
        <v>210</v>
      </c>
      <c r="G25" s="69"/>
      <c r="H25" s="70"/>
      <c r="I25" s="88" t="s">
        <v>19</v>
      </c>
      <c r="J25" s="88"/>
      <c r="K25" s="88"/>
      <c r="L25" s="91">
        <v>241.4</v>
      </c>
      <c r="M25" s="92"/>
      <c r="N25" s="17" t="s">
        <v>29</v>
      </c>
      <c r="O25" s="88" t="s">
        <v>21</v>
      </c>
      <c r="P25" s="88"/>
      <c r="Q25" s="88"/>
      <c r="R25" s="36">
        <v>6.9</v>
      </c>
      <c r="T25" s="47"/>
      <c r="U25" s="48"/>
      <c r="V25" s="63" t="s">
        <v>19</v>
      </c>
      <c r="W25" s="64"/>
      <c r="X25" s="65"/>
      <c r="Y25" s="76">
        <v>255.3</v>
      </c>
      <c r="Z25" s="77"/>
      <c r="AA25" s="16" t="s">
        <v>20</v>
      </c>
      <c r="AB25" s="58" t="s">
        <v>21</v>
      </c>
      <c r="AC25" s="59"/>
      <c r="AD25" s="60"/>
      <c r="AE25" s="51">
        <f>176/255.3*10</f>
        <v>6.893850372111241</v>
      </c>
      <c r="AH25" s="47"/>
      <c r="AI25" s="48"/>
      <c r="AJ25" s="63" t="s">
        <v>19</v>
      </c>
      <c r="AK25" s="64"/>
      <c r="AL25" s="65"/>
      <c r="AM25" s="76"/>
      <c r="AN25" s="77"/>
      <c r="AO25" s="16" t="s">
        <v>20</v>
      </c>
      <c r="AP25" s="58" t="s">
        <v>21</v>
      </c>
      <c r="AQ25" s="59"/>
      <c r="AR25" s="60"/>
      <c r="AS25" s="51"/>
    </row>
    <row r="26" spans="1:45" ht="15.75" customHeight="1">
      <c r="A26" s="15">
        <v>15</v>
      </c>
      <c r="B26" s="7">
        <v>167</v>
      </c>
      <c r="C26" s="7">
        <v>1</v>
      </c>
      <c r="D26" s="7">
        <v>214</v>
      </c>
      <c r="E26" s="7">
        <f>C26+D26</f>
        <v>215</v>
      </c>
      <c r="G26" s="66"/>
      <c r="H26" s="67"/>
      <c r="I26" s="85" t="s">
        <v>11</v>
      </c>
      <c r="J26" s="84"/>
      <c r="K26" s="84"/>
      <c r="L26" s="82">
        <v>23327</v>
      </c>
      <c r="M26" s="83"/>
      <c r="N26" s="18" t="s">
        <v>12</v>
      </c>
      <c r="O26" s="84" t="s">
        <v>13</v>
      </c>
      <c r="P26" s="84"/>
      <c r="Q26" s="84"/>
      <c r="R26" s="35">
        <v>72.4</v>
      </c>
      <c r="T26" s="21"/>
      <c r="U26" s="21"/>
      <c r="V26" s="63" t="s">
        <v>11</v>
      </c>
      <c r="W26" s="64"/>
      <c r="X26" s="65"/>
      <c r="Y26" s="117">
        <v>23774</v>
      </c>
      <c r="Z26" s="118"/>
      <c r="AA26" s="18" t="s">
        <v>12</v>
      </c>
      <c r="AB26" s="68" t="s">
        <v>13</v>
      </c>
      <c r="AC26" s="69"/>
      <c r="AD26" s="70"/>
      <c r="AE26" s="40">
        <f>120/23774*10000</f>
        <v>50.47530916126862</v>
      </c>
      <c r="AH26" s="21"/>
      <c r="AI26" s="21"/>
      <c r="AJ26" s="63" t="s">
        <v>11</v>
      </c>
      <c r="AK26" s="64"/>
      <c r="AL26" s="65"/>
      <c r="AM26" s="117"/>
      <c r="AN26" s="118"/>
      <c r="AO26" s="18" t="s">
        <v>12</v>
      </c>
      <c r="AP26" s="68" t="s">
        <v>13</v>
      </c>
      <c r="AQ26" s="69"/>
      <c r="AR26" s="70"/>
      <c r="AS26" s="40"/>
    </row>
    <row r="27" spans="1:45" ht="15.75" customHeight="1">
      <c r="A27" s="15">
        <v>16</v>
      </c>
      <c r="B27" s="2">
        <v>169</v>
      </c>
      <c r="C27" s="2">
        <v>1</v>
      </c>
      <c r="D27" s="2">
        <v>236</v>
      </c>
      <c r="E27" s="2" t="s">
        <v>34</v>
      </c>
      <c r="G27" s="66" t="s">
        <v>30</v>
      </c>
      <c r="H27" s="67"/>
      <c r="I27" s="79" t="s">
        <v>14</v>
      </c>
      <c r="J27" s="79"/>
      <c r="K27" s="79"/>
      <c r="L27" s="86">
        <v>14251</v>
      </c>
      <c r="M27" s="87"/>
      <c r="N27" s="16" t="s">
        <v>12</v>
      </c>
      <c r="O27" s="79" t="s">
        <v>13</v>
      </c>
      <c r="P27" s="79"/>
      <c r="Q27" s="79"/>
      <c r="R27" s="33">
        <v>118.6</v>
      </c>
      <c r="T27" s="66" t="s">
        <v>44</v>
      </c>
      <c r="U27" s="67"/>
      <c r="V27" s="63" t="s">
        <v>14</v>
      </c>
      <c r="W27" s="64"/>
      <c r="X27" s="65"/>
      <c r="Y27" s="61">
        <v>15676</v>
      </c>
      <c r="Z27" s="62"/>
      <c r="AA27" s="16" t="s">
        <v>12</v>
      </c>
      <c r="AB27" s="58" t="s">
        <v>13</v>
      </c>
      <c r="AC27" s="59"/>
      <c r="AD27" s="60"/>
      <c r="AE27" s="40">
        <v>57.4</v>
      </c>
      <c r="AH27" s="66"/>
      <c r="AI27" s="67"/>
      <c r="AJ27" s="63" t="s">
        <v>14</v>
      </c>
      <c r="AK27" s="64"/>
      <c r="AL27" s="65"/>
      <c r="AM27" s="61"/>
      <c r="AN27" s="62"/>
      <c r="AO27" s="16" t="s">
        <v>12</v>
      </c>
      <c r="AP27" s="58" t="s">
        <v>13</v>
      </c>
      <c r="AQ27" s="59"/>
      <c r="AR27" s="60"/>
      <c r="AS27" s="40"/>
    </row>
    <row r="28" spans="1:45" ht="15.75" customHeight="1">
      <c r="A28" s="15">
        <v>17</v>
      </c>
      <c r="B28" s="2">
        <v>170</v>
      </c>
      <c r="C28" s="2">
        <v>2</v>
      </c>
      <c r="D28" s="2">
        <v>224</v>
      </c>
      <c r="G28" s="66"/>
      <c r="H28" s="67"/>
      <c r="I28" s="79" t="s">
        <v>16</v>
      </c>
      <c r="J28" s="79"/>
      <c r="K28" s="79"/>
      <c r="L28" s="86">
        <v>18005</v>
      </c>
      <c r="M28" s="87"/>
      <c r="N28" s="16" t="s">
        <v>17</v>
      </c>
      <c r="O28" s="79" t="s">
        <v>18</v>
      </c>
      <c r="P28" s="79"/>
      <c r="Q28" s="79"/>
      <c r="R28" s="33">
        <v>93.9</v>
      </c>
      <c r="T28" s="21"/>
      <c r="U28" s="44"/>
      <c r="V28" s="63" t="s">
        <v>16</v>
      </c>
      <c r="W28" s="64"/>
      <c r="X28" s="65"/>
      <c r="Y28" s="117">
        <v>19336</v>
      </c>
      <c r="Z28" s="118"/>
      <c r="AA28" s="16" t="s">
        <v>17</v>
      </c>
      <c r="AB28" s="58" t="s">
        <v>18</v>
      </c>
      <c r="AC28" s="59"/>
      <c r="AD28" s="60"/>
      <c r="AE28" s="40">
        <f>120/19336*10000</f>
        <v>62.06040546131568</v>
      </c>
      <c r="AH28" s="21"/>
      <c r="AI28" s="44"/>
      <c r="AJ28" s="63" t="s">
        <v>16</v>
      </c>
      <c r="AK28" s="64"/>
      <c r="AL28" s="65"/>
      <c r="AM28" s="117"/>
      <c r="AN28" s="118"/>
      <c r="AO28" s="16" t="s">
        <v>17</v>
      </c>
      <c r="AP28" s="58" t="s">
        <v>18</v>
      </c>
      <c r="AQ28" s="59"/>
      <c r="AR28" s="60"/>
      <c r="AS28" s="40"/>
    </row>
    <row r="29" spans="1:45" ht="15.75" customHeight="1">
      <c r="A29" s="15"/>
      <c r="G29" s="69"/>
      <c r="H29" s="70"/>
      <c r="I29" s="88" t="s">
        <v>19</v>
      </c>
      <c r="J29" s="88"/>
      <c r="K29" s="88"/>
      <c r="L29" s="91">
        <v>241.4</v>
      </c>
      <c r="M29" s="92"/>
      <c r="N29" s="17" t="s">
        <v>20</v>
      </c>
      <c r="O29" s="88" t="s">
        <v>21</v>
      </c>
      <c r="P29" s="88"/>
      <c r="Q29" s="88"/>
      <c r="R29" s="36">
        <v>7</v>
      </c>
      <c r="T29" s="21"/>
      <c r="U29" s="48"/>
      <c r="V29" s="63" t="s">
        <v>19</v>
      </c>
      <c r="W29" s="64"/>
      <c r="X29" s="65"/>
      <c r="Y29" s="76">
        <v>252.7</v>
      </c>
      <c r="Z29" s="77"/>
      <c r="AA29" s="16" t="s">
        <v>20</v>
      </c>
      <c r="AB29" s="58" t="s">
        <v>21</v>
      </c>
      <c r="AC29" s="59"/>
      <c r="AD29" s="60"/>
      <c r="AE29" s="52">
        <f>120/Y29*10</f>
        <v>4.748713889988128</v>
      </c>
      <c r="AH29" s="21"/>
      <c r="AI29" s="48"/>
      <c r="AJ29" s="63" t="s">
        <v>19</v>
      </c>
      <c r="AK29" s="64"/>
      <c r="AL29" s="65"/>
      <c r="AM29" s="76"/>
      <c r="AN29" s="77"/>
      <c r="AO29" s="16" t="s">
        <v>20</v>
      </c>
      <c r="AP29" s="58" t="s">
        <v>21</v>
      </c>
      <c r="AQ29" s="59"/>
      <c r="AR29" s="60"/>
      <c r="AS29" s="52"/>
    </row>
    <row r="30" spans="1:45" ht="15.75" customHeight="1">
      <c r="A30" s="11">
        <v>18</v>
      </c>
      <c r="B30" s="22">
        <v>141</v>
      </c>
      <c r="C30" s="7">
        <v>3</v>
      </c>
      <c r="D30" s="7">
        <v>174</v>
      </c>
      <c r="G30" s="66"/>
      <c r="H30" s="67"/>
      <c r="I30" s="85" t="s">
        <v>11</v>
      </c>
      <c r="J30" s="84"/>
      <c r="K30" s="84"/>
      <c r="L30" s="82">
        <v>23351</v>
      </c>
      <c r="M30" s="83"/>
      <c r="N30" s="18" t="s">
        <v>12</v>
      </c>
      <c r="O30" s="84" t="s">
        <v>13</v>
      </c>
      <c r="P30" s="84"/>
      <c r="Q30" s="84"/>
      <c r="R30" s="35">
        <v>72.8</v>
      </c>
      <c r="T30" s="50"/>
      <c r="U30" s="21"/>
      <c r="V30" s="73" t="s">
        <v>11</v>
      </c>
      <c r="W30" s="74"/>
      <c r="X30" s="75"/>
      <c r="Y30" s="71">
        <v>23768</v>
      </c>
      <c r="Z30" s="72"/>
      <c r="AA30" s="18" t="s">
        <v>12</v>
      </c>
      <c r="AB30" s="68" t="s">
        <v>13</v>
      </c>
      <c r="AC30" s="69"/>
      <c r="AD30" s="70"/>
      <c r="AE30" s="49">
        <f>120/23768*10000</f>
        <v>50.48805116122518</v>
      </c>
      <c r="AH30" s="50"/>
      <c r="AI30" s="21"/>
      <c r="AJ30" s="73" t="s">
        <v>11</v>
      </c>
      <c r="AK30" s="74"/>
      <c r="AL30" s="75"/>
      <c r="AM30" s="71"/>
      <c r="AN30" s="72"/>
      <c r="AO30" s="18" t="s">
        <v>12</v>
      </c>
      <c r="AP30" s="68" t="s">
        <v>13</v>
      </c>
      <c r="AQ30" s="69"/>
      <c r="AR30" s="70"/>
      <c r="AS30" s="49"/>
    </row>
    <row r="31" spans="1:45" ht="15.75" customHeight="1">
      <c r="A31" s="15">
        <v>19</v>
      </c>
      <c r="B31" s="7">
        <v>172</v>
      </c>
      <c r="C31" s="7">
        <v>3</v>
      </c>
      <c r="D31" s="7">
        <v>227</v>
      </c>
      <c r="G31" s="66" t="s">
        <v>31</v>
      </c>
      <c r="H31" s="67"/>
      <c r="I31" s="79" t="s">
        <v>14</v>
      </c>
      <c r="J31" s="79"/>
      <c r="K31" s="79"/>
      <c r="L31" s="86">
        <v>14391</v>
      </c>
      <c r="M31" s="87"/>
      <c r="N31" s="16" t="s">
        <v>12</v>
      </c>
      <c r="O31" s="79" t="s">
        <v>13</v>
      </c>
      <c r="P31" s="79"/>
      <c r="Q31" s="79"/>
      <c r="R31" s="33">
        <v>118.1</v>
      </c>
      <c r="T31" s="66" t="s">
        <v>45</v>
      </c>
      <c r="U31" s="67"/>
      <c r="V31" s="63" t="s">
        <v>14</v>
      </c>
      <c r="W31" s="64"/>
      <c r="X31" s="65"/>
      <c r="Y31" s="61">
        <v>15735</v>
      </c>
      <c r="Z31" s="62"/>
      <c r="AA31" s="16" t="s">
        <v>12</v>
      </c>
      <c r="AB31" s="58" t="s">
        <v>13</v>
      </c>
      <c r="AC31" s="59"/>
      <c r="AD31" s="60"/>
      <c r="AE31" s="40">
        <v>58.4</v>
      </c>
      <c r="AH31" s="66"/>
      <c r="AI31" s="67"/>
      <c r="AJ31" s="63" t="s">
        <v>14</v>
      </c>
      <c r="AK31" s="64"/>
      <c r="AL31" s="65"/>
      <c r="AM31" s="61"/>
      <c r="AN31" s="62"/>
      <c r="AO31" s="16" t="s">
        <v>12</v>
      </c>
      <c r="AP31" s="58" t="s">
        <v>13</v>
      </c>
      <c r="AQ31" s="59"/>
      <c r="AR31" s="60"/>
      <c r="AS31" s="40"/>
    </row>
    <row r="32" spans="1:45" ht="15.75" customHeight="1">
      <c r="A32" s="11">
        <v>20</v>
      </c>
      <c r="B32" s="22">
        <v>132</v>
      </c>
      <c r="C32" s="7">
        <v>4</v>
      </c>
      <c r="D32" s="7">
        <v>172</v>
      </c>
      <c r="G32" s="66"/>
      <c r="H32" s="67"/>
      <c r="I32" s="79" t="s">
        <v>16</v>
      </c>
      <c r="J32" s="79"/>
      <c r="K32" s="79"/>
      <c r="L32" s="86">
        <v>18229</v>
      </c>
      <c r="M32" s="87"/>
      <c r="N32" s="16" t="s">
        <v>17</v>
      </c>
      <c r="O32" s="79" t="s">
        <v>18</v>
      </c>
      <c r="P32" s="79"/>
      <c r="Q32" s="79"/>
      <c r="R32" s="33">
        <v>93.3</v>
      </c>
      <c r="T32" s="21"/>
      <c r="U32" s="44"/>
      <c r="V32" s="63" t="s">
        <v>16</v>
      </c>
      <c r="W32" s="64"/>
      <c r="X32" s="65"/>
      <c r="Y32" s="117">
        <v>18718</v>
      </c>
      <c r="Z32" s="118"/>
      <c r="AA32" s="16" t="s">
        <v>17</v>
      </c>
      <c r="AB32" s="58" t="s">
        <v>18</v>
      </c>
      <c r="AC32" s="59"/>
      <c r="AD32" s="60"/>
      <c r="AE32" s="40">
        <f>120/Y32*10000</f>
        <v>64.1094133988674</v>
      </c>
      <c r="AH32" s="21"/>
      <c r="AI32" s="44"/>
      <c r="AJ32" s="63" t="s">
        <v>16</v>
      </c>
      <c r="AK32" s="64"/>
      <c r="AL32" s="65"/>
      <c r="AM32" s="117"/>
      <c r="AN32" s="118"/>
      <c r="AO32" s="16" t="s">
        <v>17</v>
      </c>
      <c r="AP32" s="58" t="s">
        <v>18</v>
      </c>
      <c r="AQ32" s="59"/>
      <c r="AR32" s="60"/>
      <c r="AS32" s="40"/>
    </row>
    <row r="33" spans="1:45" ht="15.75" customHeight="1">
      <c r="A33" s="11">
        <v>21</v>
      </c>
      <c r="B33" s="22">
        <v>108</v>
      </c>
      <c r="C33" s="7">
        <v>1</v>
      </c>
      <c r="D33" s="7">
        <v>138</v>
      </c>
      <c r="G33" s="69"/>
      <c r="H33" s="70"/>
      <c r="I33" s="88" t="s">
        <v>19</v>
      </c>
      <c r="J33" s="88"/>
      <c r="K33" s="88"/>
      <c r="L33" s="91">
        <v>248</v>
      </c>
      <c r="M33" s="92"/>
      <c r="N33" s="17" t="s">
        <v>20</v>
      </c>
      <c r="O33" s="88" t="s">
        <v>21</v>
      </c>
      <c r="P33" s="88"/>
      <c r="Q33" s="88"/>
      <c r="R33" s="36">
        <v>6.85</v>
      </c>
      <c r="T33" s="47"/>
      <c r="U33" s="48"/>
      <c r="V33" s="63" t="s">
        <v>19</v>
      </c>
      <c r="W33" s="64"/>
      <c r="X33" s="65"/>
      <c r="Y33" s="76">
        <v>252.7</v>
      </c>
      <c r="Z33" s="77"/>
      <c r="AA33" s="16" t="s">
        <v>20</v>
      </c>
      <c r="AB33" s="58" t="s">
        <v>21</v>
      </c>
      <c r="AC33" s="59"/>
      <c r="AD33" s="60"/>
      <c r="AE33" s="52">
        <f>120/Y33*10</f>
        <v>4.748713889988128</v>
      </c>
      <c r="AH33" s="47"/>
      <c r="AI33" s="48"/>
      <c r="AJ33" s="63" t="s">
        <v>19</v>
      </c>
      <c r="AK33" s="64"/>
      <c r="AL33" s="65"/>
      <c r="AM33" s="76"/>
      <c r="AN33" s="77"/>
      <c r="AO33" s="16" t="s">
        <v>20</v>
      </c>
      <c r="AP33" s="58" t="s">
        <v>21</v>
      </c>
      <c r="AQ33" s="59"/>
      <c r="AR33" s="60"/>
      <c r="AS33" s="52"/>
    </row>
    <row r="34" spans="1:45" ht="15.75" customHeight="1">
      <c r="A34" s="15">
        <v>22</v>
      </c>
      <c r="B34" s="2">
        <v>131</v>
      </c>
      <c r="C34" s="2">
        <v>1</v>
      </c>
      <c r="D34" s="2">
        <v>173</v>
      </c>
      <c r="G34" s="66"/>
      <c r="H34" s="67"/>
      <c r="I34" s="85" t="s">
        <v>11</v>
      </c>
      <c r="J34" s="84"/>
      <c r="K34" s="84"/>
      <c r="L34" s="82">
        <v>23496</v>
      </c>
      <c r="M34" s="83"/>
      <c r="N34" s="18" t="s">
        <v>12</v>
      </c>
      <c r="O34" s="84" t="s">
        <v>13</v>
      </c>
      <c r="P34" s="84"/>
      <c r="Q34" s="84"/>
      <c r="R34" s="35">
        <v>60</v>
      </c>
      <c r="T34" s="21"/>
      <c r="U34" s="21"/>
      <c r="V34" s="73" t="s">
        <v>11</v>
      </c>
      <c r="W34" s="74"/>
      <c r="X34" s="75"/>
      <c r="Y34" s="71">
        <v>23700</v>
      </c>
      <c r="Z34" s="72"/>
      <c r="AA34" s="18" t="s">
        <v>12</v>
      </c>
      <c r="AB34" s="68" t="s">
        <v>13</v>
      </c>
      <c r="AC34" s="69"/>
      <c r="AD34" s="70"/>
      <c r="AE34" s="40">
        <f>119/23700*10000</f>
        <v>50.210970464135016</v>
      </c>
      <c r="AH34" s="21"/>
      <c r="AI34" s="21"/>
      <c r="AJ34" s="73" t="s">
        <v>11</v>
      </c>
      <c r="AK34" s="74"/>
      <c r="AL34" s="75"/>
      <c r="AM34" s="71"/>
      <c r="AN34" s="72"/>
      <c r="AO34" s="18" t="s">
        <v>12</v>
      </c>
      <c r="AP34" s="68" t="s">
        <v>13</v>
      </c>
      <c r="AQ34" s="69"/>
      <c r="AR34" s="70"/>
      <c r="AS34" s="40"/>
    </row>
    <row r="35" spans="1:45" ht="15.75" customHeight="1">
      <c r="A35" s="15"/>
      <c r="G35" s="66" t="s">
        <v>32</v>
      </c>
      <c r="H35" s="67"/>
      <c r="I35" s="79" t="s">
        <v>14</v>
      </c>
      <c r="J35" s="79"/>
      <c r="K35" s="79"/>
      <c r="L35" s="86">
        <v>14586</v>
      </c>
      <c r="M35" s="87"/>
      <c r="N35" s="16" t="s">
        <v>12</v>
      </c>
      <c r="O35" s="79" t="s">
        <v>13</v>
      </c>
      <c r="P35" s="79"/>
      <c r="Q35" s="79"/>
      <c r="R35" s="33">
        <v>96.7</v>
      </c>
      <c r="T35" s="66" t="s">
        <v>46</v>
      </c>
      <c r="U35" s="67"/>
      <c r="V35" s="63" t="s">
        <v>14</v>
      </c>
      <c r="W35" s="64"/>
      <c r="X35" s="65"/>
      <c r="Y35" s="61">
        <v>15771</v>
      </c>
      <c r="Z35" s="62"/>
      <c r="AA35" s="16" t="s">
        <v>12</v>
      </c>
      <c r="AB35" s="58" t="s">
        <v>13</v>
      </c>
      <c r="AC35" s="59"/>
      <c r="AD35" s="60"/>
      <c r="AE35" s="40">
        <v>60.8</v>
      </c>
      <c r="AH35" s="66"/>
      <c r="AI35" s="67"/>
      <c r="AJ35" s="63" t="s">
        <v>14</v>
      </c>
      <c r="AK35" s="64"/>
      <c r="AL35" s="65"/>
      <c r="AM35" s="61"/>
      <c r="AN35" s="62"/>
      <c r="AO35" s="16" t="s">
        <v>12</v>
      </c>
      <c r="AP35" s="58" t="s">
        <v>13</v>
      </c>
      <c r="AQ35" s="59"/>
      <c r="AR35" s="60"/>
      <c r="AS35" s="40"/>
    </row>
    <row r="36" spans="1:45" ht="15.75" customHeight="1">
      <c r="A36" s="15">
        <v>23</v>
      </c>
      <c r="B36" s="2">
        <v>111</v>
      </c>
      <c r="C36" s="2">
        <v>4</v>
      </c>
      <c r="D36" s="2">
        <v>129</v>
      </c>
      <c r="G36" s="66"/>
      <c r="H36" s="67"/>
      <c r="I36" s="79" t="s">
        <v>16</v>
      </c>
      <c r="J36" s="79"/>
      <c r="K36" s="79"/>
      <c r="L36" s="86">
        <v>18352</v>
      </c>
      <c r="M36" s="87"/>
      <c r="N36" s="16" t="s">
        <v>17</v>
      </c>
      <c r="O36" s="79" t="s">
        <v>18</v>
      </c>
      <c r="P36" s="79"/>
      <c r="Q36" s="79"/>
      <c r="R36" s="33">
        <v>76.8</v>
      </c>
      <c r="T36" s="21"/>
      <c r="U36" s="44"/>
      <c r="V36" s="63" t="s">
        <v>16</v>
      </c>
      <c r="W36" s="64"/>
      <c r="X36" s="65"/>
      <c r="Y36" s="76" t="s">
        <v>48</v>
      </c>
      <c r="Z36" s="77"/>
      <c r="AA36" s="16" t="s">
        <v>17</v>
      </c>
      <c r="AB36" s="58" t="s">
        <v>18</v>
      </c>
      <c r="AC36" s="59"/>
      <c r="AD36" s="60"/>
      <c r="AE36" s="40" t="s">
        <v>48</v>
      </c>
      <c r="AH36" s="21"/>
      <c r="AI36" s="44"/>
      <c r="AJ36" s="63" t="s">
        <v>16</v>
      </c>
      <c r="AK36" s="64"/>
      <c r="AL36" s="65"/>
      <c r="AM36" s="76"/>
      <c r="AN36" s="77"/>
      <c r="AO36" s="16" t="s">
        <v>17</v>
      </c>
      <c r="AP36" s="58" t="s">
        <v>18</v>
      </c>
      <c r="AQ36" s="59"/>
      <c r="AR36" s="60"/>
      <c r="AS36" s="40"/>
    </row>
    <row r="37" spans="1:45" ht="15.75" customHeight="1">
      <c r="A37" s="15">
        <v>24</v>
      </c>
      <c r="B37" s="7">
        <v>131</v>
      </c>
      <c r="C37" s="54" t="s">
        <v>48</v>
      </c>
      <c r="D37" s="7">
        <v>176</v>
      </c>
      <c r="G37" s="69"/>
      <c r="H37" s="70"/>
      <c r="I37" s="88" t="s">
        <v>19</v>
      </c>
      <c r="J37" s="88"/>
      <c r="K37" s="88"/>
      <c r="L37" s="91">
        <v>248</v>
      </c>
      <c r="M37" s="92"/>
      <c r="N37" s="17" t="s">
        <v>29</v>
      </c>
      <c r="O37" s="88" t="s">
        <v>21</v>
      </c>
      <c r="P37" s="88"/>
      <c r="Q37" s="88"/>
      <c r="R37" s="36">
        <v>5.69</v>
      </c>
      <c r="T37" s="47"/>
      <c r="U37" s="48"/>
      <c r="V37" s="63" t="s">
        <v>19</v>
      </c>
      <c r="W37" s="64"/>
      <c r="X37" s="65"/>
      <c r="Y37" s="76" t="s">
        <v>48</v>
      </c>
      <c r="Z37" s="77"/>
      <c r="AA37" s="16" t="s">
        <v>20</v>
      </c>
      <c r="AB37" s="58" t="s">
        <v>21</v>
      </c>
      <c r="AC37" s="59"/>
      <c r="AD37" s="60"/>
      <c r="AE37" s="49" t="s">
        <v>48</v>
      </c>
      <c r="AH37" s="47"/>
      <c r="AI37" s="48"/>
      <c r="AJ37" s="63" t="s">
        <v>19</v>
      </c>
      <c r="AK37" s="64"/>
      <c r="AL37" s="65"/>
      <c r="AM37" s="76"/>
      <c r="AN37" s="77"/>
      <c r="AO37" s="16" t="s">
        <v>20</v>
      </c>
      <c r="AP37" s="58" t="s">
        <v>21</v>
      </c>
      <c r="AQ37" s="59"/>
      <c r="AR37" s="60"/>
      <c r="AS37" s="49"/>
    </row>
    <row r="38" spans="1:45" ht="15.75" customHeight="1">
      <c r="A38" s="15">
        <v>25</v>
      </c>
      <c r="B38" s="7">
        <v>92</v>
      </c>
      <c r="C38" s="54" t="s">
        <v>48</v>
      </c>
      <c r="D38" s="7">
        <v>127</v>
      </c>
      <c r="G38" s="66"/>
      <c r="H38" s="67"/>
      <c r="I38" s="85" t="s">
        <v>11</v>
      </c>
      <c r="J38" s="84"/>
      <c r="K38" s="84"/>
      <c r="L38" s="82">
        <v>23633</v>
      </c>
      <c r="M38" s="83"/>
      <c r="N38" s="18" t="s">
        <v>12</v>
      </c>
      <c r="O38" s="84" t="s">
        <v>13</v>
      </c>
      <c r="P38" s="84"/>
      <c r="Q38" s="84"/>
      <c r="R38" s="35">
        <v>72.8</v>
      </c>
      <c r="T38" s="21"/>
      <c r="U38" s="21"/>
      <c r="V38" s="73" t="s">
        <v>11</v>
      </c>
      <c r="W38" s="74"/>
      <c r="X38" s="75"/>
      <c r="Y38" s="71">
        <v>23717</v>
      </c>
      <c r="Z38" s="72"/>
      <c r="AA38" s="18" t="s">
        <v>12</v>
      </c>
      <c r="AB38" s="68" t="s">
        <v>13</v>
      </c>
      <c r="AC38" s="69"/>
      <c r="AD38" s="70"/>
      <c r="AE38" s="40">
        <v>45.5</v>
      </c>
      <c r="AH38" s="21"/>
      <c r="AI38" s="21"/>
      <c r="AJ38" s="73" t="s">
        <v>11</v>
      </c>
      <c r="AK38" s="74"/>
      <c r="AL38" s="75"/>
      <c r="AM38" s="71"/>
      <c r="AN38" s="72"/>
      <c r="AO38" s="18" t="s">
        <v>12</v>
      </c>
      <c r="AP38" s="68" t="s">
        <v>13</v>
      </c>
      <c r="AQ38" s="69"/>
      <c r="AR38" s="70"/>
      <c r="AS38" s="40"/>
    </row>
    <row r="39" spans="1:45" ht="15.75" customHeight="1">
      <c r="A39" s="15">
        <v>26</v>
      </c>
      <c r="B39" s="7">
        <v>90</v>
      </c>
      <c r="C39" s="7">
        <v>1</v>
      </c>
      <c r="D39" s="7">
        <v>120</v>
      </c>
      <c r="G39" s="66" t="s">
        <v>35</v>
      </c>
      <c r="H39" s="67"/>
      <c r="I39" s="79" t="s">
        <v>14</v>
      </c>
      <c r="J39" s="79"/>
      <c r="K39" s="79"/>
      <c r="L39" s="86">
        <v>14907</v>
      </c>
      <c r="M39" s="87"/>
      <c r="N39" s="16" t="s">
        <v>12</v>
      </c>
      <c r="O39" s="79" t="s">
        <v>13</v>
      </c>
      <c r="P39" s="79"/>
      <c r="Q39" s="79"/>
      <c r="R39" s="33">
        <v>115.4</v>
      </c>
      <c r="T39" s="66" t="s">
        <v>47</v>
      </c>
      <c r="U39" s="67"/>
      <c r="V39" s="63" t="s">
        <v>14</v>
      </c>
      <c r="W39" s="64"/>
      <c r="X39" s="65"/>
      <c r="Y39" s="61">
        <v>15882</v>
      </c>
      <c r="Z39" s="62"/>
      <c r="AA39" s="16" t="s">
        <v>12</v>
      </c>
      <c r="AB39" s="58" t="s">
        <v>13</v>
      </c>
      <c r="AC39" s="59"/>
      <c r="AD39" s="60"/>
      <c r="AE39" s="40">
        <v>68</v>
      </c>
      <c r="AH39" s="66"/>
      <c r="AI39" s="67"/>
      <c r="AJ39" s="63" t="s">
        <v>14</v>
      </c>
      <c r="AK39" s="64"/>
      <c r="AL39" s="65"/>
      <c r="AM39" s="61"/>
      <c r="AN39" s="62"/>
      <c r="AO39" s="16" t="s">
        <v>12</v>
      </c>
      <c r="AP39" s="58" t="s">
        <v>13</v>
      </c>
      <c r="AQ39" s="59"/>
      <c r="AR39" s="60"/>
      <c r="AS39" s="40"/>
    </row>
    <row r="40" spans="1:45" ht="15.75" customHeight="1">
      <c r="A40" s="15">
        <v>27</v>
      </c>
      <c r="B40" s="22">
        <v>92</v>
      </c>
      <c r="C40" s="54" t="s">
        <v>48</v>
      </c>
      <c r="D40" s="7">
        <v>120</v>
      </c>
      <c r="G40" s="66"/>
      <c r="H40" s="67"/>
      <c r="I40" s="79" t="s">
        <v>16</v>
      </c>
      <c r="J40" s="79"/>
      <c r="K40" s="79"/>
      <c r="L40" s="86">
        <v>18510</v>
      </c>
      <c r="M40" s="87"/>
      <c r="N40" s="16" t="s">
        <v>17</v>
      </c>
      <c r="O40" s="79" t="s">
        <v>18</v>
      </c>
      <c r="P40" s="79"/>
      <c r="Q40" s="79"/>
      <c r="R40" s="33">
        <v>92.9</v>
      </c>
      <c r="T40" s="21"/>
      <c r="U40" s="44"/>
      <c r="V40" s="63" t="s">
        <v>16</v>
      </c>
      <c r="W40" s="64"/>
      <c r="X40" s="65"/>
      <c r="Y40" s="76" t="s">
        <v>48</v>
      </c>
      <c r="Z40" s="77"/>
      <c r="AA40" s="16" t="s">
        <v>17</v>
      </c>
      <c r="AB40" s="58" t="s">
        <v>18</v>
      </c>
      <c r="AC40" s="59"/>
      <c r="AD40" s="60"/>
      <c r="AE40" s="40" t="s">
        <v>48</v>
      </c>
      <c r="AH40" s="21"/>
      <c r="AI40" s="44"/>
      <c r="AJ40" s="63" t="s">
        <v>16</v>
      </c>
      <c r="AK40" s="64"/>
      <c r="AL40" s="65"/>
      <c r="AM40" s="76"/>
      <c r="AN40" s="77"/>
      <c r="AO40" s="16" t="s">
        <v>17</v>
      </c>
      <c r="AP40" s="58" t="s">
        <v>18</v>
      </c>
      <c r="AQ40" s="59"/>
      <c r="AR40" s="60"/>
      <c r="AS40" s="40"/>
    </row>
    <row r="41" spans="1:45" ht="15.75" customHeight="1">
      <c r="A41" s="11"/>
      <c r="B41" s="22"/>
      <c r="C41" s="54"/>
      <c r="D41" s="7"/>
      <c r="G41" s="66"/>
      <c r="H41" s="67"/>
      <c r="I41" s="79" t="s">
        <v>19</v>
      </c>
      <c r="J41" s="79"/>
      <c r="K41" s="79"/>
      <c r="L41" s="80">
        <v>248</v>
      </c>
      <c r="M41" s="81"/>
      <c r="N41" s="16" t="s">
        <v>29</v>
      </c>
      <c r="O41" s="79" t="s">
        <v>21</v>
      </c>
      <c r="P41" s="79"/>
      <c r="Q41" s="79"/>
      <c r="R41" s="37">
        <v>6.93</v>
      </c>
      <c r="T41" s="47"/>
      <c r="U41" s="48"/>
      <c r="V41" s="63" t="s">
        <v>19</v>
      </c>
      <c r="W41" s="64"/>
      <c r="X41" s="65"/>
      <c r="Y41" s="76" t="s">
        <v>48</v>
      </c>
      <c r="Z41" s="77"/>
      <c r="AA41" s="16" t="s">
        <v>20</v>
      </c>
      <c r="AB41" s="58" t="s">
        <v>21</v>
      </c>
      <c r="AC41" s="59"/>
      <c r="AD41" s="60"/>
      <c r="AE41" s="49" t="s">
        <v>48</v>
      </c>
      <c r="AH41" s="47"/>
      <c r="AI41" s="48"/>
      <c r="AJ41" s="63" t="s">
        <v>19</v>
      </c>
      <c r="AK41" s="64"/>
      <c r="AL41" s="65"/>
      <c r="AM41" s="76"/>
      <c r="AN41" s="77"/>
      <c r="AO41" s="16" t="s">
        <v>20</v>
      </c>
      <c r="AP41" s="58" t="s">
        <v>21</v>
      </c>
      <c r="AQ41" s="59"/>
      <c r="AR41" s="60"/>
      <c r="AS41" s="49"/>
    </row>
    <row r="42" spans="1:45" ht="15.75" customHeight="1">
      <c r="A42" s="3">
        <v>28</v>
      </c>
      <c r="B42" s="22">
        <v>96</v>
      </c>
      <c r="C42" s="13" t="s">
        <v>48</v>
      </c>
      <c r="D42" s="2">
        <v>119</v>
      </c>
      <c r="G42" s="24"/>
      <c r="H42" s="24"/>
      <c r="I42" s="79" t="s">
        <v>11</v>
      </c>
      <c r="J42" s="79"/>
      <c r="K42" s="79"/>
      <c r="L42" s="27"/>
      <c r="M42" s="28">
        <v>23533</v>
      </c>
      <c r="N42" s="18" t="s">
        <v>12</v>
      </c>
      <c r="O42" s="84" t="s">
        <v>13</v>
      </c>
      <c r="P42" s="84"/>
      <c r="Q42" s="84"/>
      <c r="R42" s="33">
        <v>56.1</v>
      </c>
      <c r="T42" s="11"/>
      <c r="U42" s="11"/>
      <c r="V42" s="73" t="s">
        <v>11</v>
      </c>
      <c r="W42" s="74"/>
      <c r="X42" s="75"/>
      <c r="Y42" s="71" t="s">
        <v>48</v>
      </c>
      <c r="Z42" s="72"/>
      <c r="AA42" s="18" t="s">
        <v>12</v>
      </c>
      <c r="AB42" s="68" t="s">
        <v>13</v>
      </c>
      <c r="AC42" s="69"/>
      <c r="AD42" s="70"/>
      <c r="AE42" s="40" t="s">
        <v>48</v>
      </c>
      <c r="AH42" s="11"/>
      <c r="AI42" s="11"/>
      <c r="AJ42" s="73" t="s">
        <v>11</v>
      </c>
      <c r="AK42" s="74"/>
      <c r="AL42" s="75"/>
      <c r="AM42" s="71"/>
      <c r="AN42" s="72"/>
      <c r="AO42" s="18" t="s">
        <v>12</v>
      </c>
      <c r="AP42" s="68" t="s">
        <v>13</v>
      </c>
      <c r="AQ42" s="69"/>
      <c r="AR42" s="70"/>
      <c r="AS42" s="40"/>
    </row>
    <row r="43" spans="1:45" ht="15.75" customHeight="1">
      <c r="A43" s="15">
        <v>29</v>
      </c>
      <c r="B43" s="7">
        <v>108</v>
      </c>
      <c r="C43" s="54" t="s">
        <v>48</v>
      </c>
      <c r="D43" s="7">
        <v>143</v>
      </c>
      <c r="G43" s="66" t="s">
        <v>36</v>
      </c>
      <c r="H43" s="67"/>
      <c r="I43" s="79" t="s">
        <v>14</v>
      </c>
      <c r="J43" s="79"/>
      <c r="K43" s="79"/>
      <c r="L43" s="23"/>
      <c r="M43" s="29">
        <v>14931</v>
      </c>
      <c r="N43" s="16" t="s">
        <v>12</v>
      </c>
      <c r="O43" s="79" t="s">
        <v>13</v>
      </c>
      <c r="P43" s="79"/>
      <c r="Q43" s="79"/>
      <c r="R43" s="35">
        <v>88.4</v>
      </c>
      <c r="T43" s="66" t="s">
        <v>49</v>
      </c>
      <c r="U43" s="67"/>
      <c r="V43" s="63" t="s">
        <v>14</v>
      </c>
      <c r="W43" s="64"/>
      <c r="X43" s="65"/>
      <c r="Y43" s="61">
        <v>15923</v>
      </c>
      <c r="Z43" s="62"/>
      <c r="AA43" s="16" t="s">
        <v>12</v>
      </c>
      <c r="AB43" s="58" t="s">
        <v>13</v>
      </c>
      <c r="AC43" s="59"/>
      <c r="AD43" s="60"/>
      <c r="AE43" s="40" t="s">
        <v>48</v>
      </c>
      <c r="AH43" s="66"/>
      <c r="AI43" s="67"/>
      <c r="AJ43" s="63" t="s">
        <v>14</v>
      </c>
      <c r="AK43" s="64"/>
      <c r="AL43" s="65"/>
      <c r="AM43" s="61"/>
      <c r="AN43" s="62"/>
      <c r="AO43" s="16" t="s">
        <v>12</v>
      </c>
      <c r="AP43" s="58" t="s">
        <v>13</v>
      </c>
      <c r="AQ43" s="59"/>
      <c r="AR43" s="60"/>
      <c r="AS43" s="40"/>
    </row>
    <row r="44" spans="1:45" ht="15.75" customHeight="1">
      <c r="A44" s="15">
        <v>30</v>
      </c>
      <c r="B44" s="7">
        <v>70</v>
      </c>
      <c r="C44" s="54" t="s">
        <v>50</v>
      </c>
      <c r="D44" s="7">
        <v>91</v>
      </c>
      <c r="G44" s="66"/>
      <c r="H44" s="67"/>
      <c r="I44" s="79" t="s">
        <v>16</v>
      </c>
      <c r="J44" s="79"/>
      <c r="K44" s="79"/>
      <c r="L44" s="27"/>
      <c r="M44" s="28">
        <v>18342</v>
      </c>
      <c r="N44" s="16" t="s">
        <v>17</v>
      </c>
      <c r="O44" s="79" t="s">
        <v>18</v>
      </c>
      <c r="P44" s="79"/>
      <c r="Q44" s="79"/>
      <c r="R44" s="33">
        <v>72</v>
      </c>
      <c r="T44" s="11"/>
      <c r="U44" s="15"/>
      <c r="V44" s="63" t="s">
        <v>16</v>
      </c>
      <c r="W44" s="64"/>
      <c r="X44" s="65"/>
      <c r="Y44" s="76" t="s">
        <v>48</v>
      </c>
      <c r="Z44" s="77"/>
      <c r="AA44" s="16" t="s">
        <v>17</v>
      </c>
      <c r="AB44" s="58" t="s">
        <v>18</v>
      </c>
      <c r="AC44" s="59"/>
      <c r="AD44" s="60"/>
      <c r="AE44" s="40" t="s">
        <v>48</v>
      </c>
      <c r="AH44" s="11"/>
      <c r="AI44" s="15"/>
      <c r="AJ44" s="63" t="s">
        <v>16</v>
      </c>
      <c r="AK44" s="64"/>
      <c r="AL44" s="65"/>
      <c r="AM44" s="76"/>
      <c r="AN44" s="77"/>
      <c r="AO44" s="16" t="s">
        <v>17</v>
      </c>
      <c r="AP44" s="58" t="s">
        <v>18</v>
      </c>
      <c r="AQ44" s="59"/>
      <c r="AR44" s="60"/>
      <c r="AS44" s="40"/>
    </row>
    <row r="45" spans="1:45" ht="15.75" customHeight="1">
      <c r="A45" s="15" t="s">
        <v>53</v>
      </c>
      <c r="B45" s="7">
        <v>77</v>
      </c>
      <c r="C45" s="54" t="s">
        <v>48</v>
      </c>
      <c r="D45" s="7">
        <v>94</v>
      </c>
      <c r="G45" s="26"/>
      <c r="H45" s="26"/>
      <c r="I45" s="79" t="s">
        <v>19</v>
      </c>
      <c r="J45" s="79"/>
      <c r="K45" s="79"/>
      <c r="L45" s="25"/>
      <c r="M45" s="30">
        <v>253.6</v>
      </c>
      <c r="N45" s="16" t="s">
        <v>37</v>
      </c>
      <c r="O45" s="79" t="s">
        <v>21</v>
      </c>
      <c r="P45" s="79"/>
      <c r="Q45" s="79"/>
      <c r="R45" s="36">
        <v>5.21</v>
      </c>
      <c r="T45" s="26"/>
      <c r="U45" s="43"/>
      <c r="V45" s="63" t="s">
        <v>19</v>
      </c>
      <c r="W45" s="64"/>
      <c r="X45" s="65"/>
      <c r="Y45" s="76" t="s">
        <v>48</v>
      </c>
      <c r="Z45" s="77"/>
      <c r="AA45" s="16" t="s">
        <v>20</v>
      </c>
      <c r="AB45" s="58" t="s">
        <v>21</v>
      </c>
      <c r="AC45" s="59"/>
      <c r="AD45" s="60"/>
      <c r="AE45" s="49" t="s">
        <v>48</v>
      </c>
      <c r="AH45" s="26"/>
      <c r="AI45" s="43"/>
      <c r="AJ45" s="63" t="s">
        <v>19</v>
      </c>
      <c r="AK45" s="64"/>
      <c r="AL45" s="65"/>
      <c r="AM45" s="76"/>
      <c r="AN45" s="77"/>
      <c r="AO45" s="16" t="s">
        <v>20</v>
      </c>
      <c r="AP45" s="58" t="s">
        <v>21</v>
      </c>
      <c r="AQ45" s="59"/>
      <c r="AR45" s="60"/>
      <c r="AS45" s="49"/>
    </row>
    <row r="46" spans="1:43" ht="15.75" customHeight="1">
      <c r="A46" s="15">
        <v>2</v>
      </c>
      <c r="B46" s="7">
        <v>59</v>
      </c>
      <c r="C46" s="54" t="s">
        <v>48</v>
      </c>
      <c r="D46" s="7">
        <v>67</v>
      </c>
      <c r="G46" s="21"/>
      <c r="H46" s="21"/>
      <c r="I46" s="45"/>
      <c r="J46" s="45"/>
      <c r="K46" s="45"/>
      <c r="L46" s="38"/>
      <c r="M46" s="46"/>
      <c r="N46" s="39"/>
      <c r="O46" s="45"/>
      <c r="P46" s="45"/>
      <c r="Q46" s="45"/>
      <c r="R46" s="46"/>
      <c r="AQ46" s="2" t="s">
        <v>51</v>
      </c>
    </row>
    <row r="47" spans="1:18" ht="15.75" customHeight="1">
      <c r="A47" s="15"/>
      <c r="B47" s="7"/>
      <c r="C47" s="54"/>
      <c r="D47" s="7"/>
      <c r="G47" s="21"/>
      <c r="H47" s="21"/>
      <c r="I47" s="45"/>
      <c r="J47" s="45"/>
      <c r="K47" s="45"/>
      <c r="L47" s="38"/>
      <c r="M47" s="46"/>
      <c r="N47" s="39"/>
      <c r="O47" s="45"/>
      <c r="P47" s="45"/>
      <c r="Q47" s="45"/>
      <c r="R47" s="46"/>
    </row>
    <row r="48" spans="1:18" ht="15.75" customHeight="1">
      <c r="A48" s="15">
        <v>3</v>
      </c>
      <c r="B48" s="7">
        <v>47</v>
      </c>
      <c r="C48" s="54">
        <v>1</v>
      </c>
      <c r="D48" s="7">
        <v>61</v>
      </c>
      <c r="G48" s="21"/>
      <c r="H48" s="21"/>
      <c r="I48" s="45"/>
      <c r="J48" s="45"/>
      <c r="K48" s="45"/>
      <c r="L48" s="38"/>
      <c r="M48" s="46"/>
      <c r="N48" s="39"/>
      <c r="O48" s="45"/>
      <c r="P48" s="45"/>
      <c r="Q48" s="45"/>
      <c r="R48" s="46"/>
    </row>
    <row r="49" spans="1:18" ht="15.75" customHeight="1" thickBot="1">
      <c r="A49" s="56">
        <v>4</v>
      </c>
      <c r="B49" s="6">
        <v>55</v>
      </c>
      <c r="C49" s="57">
        <v>1</v>
      </c>
      <c r="D49" s="6">
        <v>63</v>
      </c>
      <c r="G49" s="21"/>
      <c r="H49" s="21"/>
      <c r="I49" s="45"/>
      <c r="J49" s="45"/>
      <c r="K49" s="45"/>
      <c r="L49" s="38"/>
      <c r="M49" s="46"/>
      <c r="N49" s="39"/>
      <c r="O49" s="45"/>
      <c r="P49" s="45"/>
      <c r="Q49" s="45"/>
      <c r="R49" s="46"/>
    </row>
    <row r="50" spans="1:18" ht="15.75" customHeight="1">
      <c r="A50" s="19" t="s">
        <v>24</v>
      </c>
      <c r="B50" s="20" t="s">
        <v>25</v>
      </c>
      <c r="G50" s="21"/>
      <c r="H50" s="21"/>
      <c r="I50" s="45"/>
      <c r="J50" s="45"/>
      <c r="K50" s="45"/>
      <c r="L50" s="38"/>
      <c r="M50" s="46"/>
      <c r="N50" s="39"/>
      <c r="O50" s="45"/>
      <c r="P50" s="45"/>
      <c r="Q50" s="45"/>
      <c r="R50" s="46"/>
    </row>
  </sheetData>
  <sheetProtection/>
  <mergeCells count="416">
    <mergeCell ref="AJ45:AL45"/>
    <mergeCell ref="AM45:AN45"/>
    <mergeCell ref="AP45:AR45"/>
    <mergeCell ref="AH43:AI43"/>
    <mergeCell ref="AJ43:AL43"/>
    <mergeCell ref="AM43:AN43"/>
    <mergeCell ref="AP43:AR43"/>
    <mergeCell ref="AJ44:AL44"/>
    <mergeCell ref="AM44:AN44"/>
    <mergeCell ref="AP44:AR44"/>
    <mergeCell ref="AJ41:AL41"/>
    <mergeCell ref="AM41:AN41"/>
    <mergeCell ref="AP41:AR41"/>
    <mergeCell ref="AJ42:AL42"/>
    <mergeCell ref="AM42:AN42"/>
    <mergeCell ref="AP42:AR42"/>
    <mergeCell ref="AH39:AI39"/>
    <mergeCell ref="AJ39:AL39"/>
    <mergeCell ref="AM39:AN39"/>
    <mergeCell ref="AP39:AR39"/>
    <mergeCell ref="AJ40:AL40"/>
    <mergeCell ref="AM40:AN40"/>
    <mergeCell ref="AP40:AR40"/>
    <mergeCell ref="AJ37:AL37"/>
    <mergeCell ref="AM37:AN37"/>
    <mergeCell ref="AP37:AR37"/>
    <mergeCell ref="AJ38:AL38"/>
    <mergeCell ref="AM38:AN38"/>
    <mergeCell ref="AP38:AR38"/>
    <mergeCell ref="AH35:AI35"/>
    <mergeCell ref="AJ35:AL35"/>
    <mergeCell ref="AM35:AN35"/>
    <mergeCell ref="AP35:AR35"/>
    <mergeCell ref="AJ36:AL36"/>
    <mergeCell ref="AM36:AN36"/>
    <mergeCell ref="AP36:AR36"/>
    <mergeCell ref="AJ33:AL33"/>
    <mergeCell ref="AM33:AN33"/>
    <mergeCell ref="AP33:AR33"/>
    <mergeCell ref="AJ34:AL34"/>
    <mergeCell ref="AM34:AN34"/>
    <mergeCell ref="AP34:AR34"/>
    <mergeCell ref="AH31:AI31"/>
    <mergeCell ref="AJ31:AL31"/>
    <mergeCell ref="AM31:AN31"/>
    <mergeCell ref="AP31:AR31"/>
    <mergeCell ref="AJ32:AL32"/>
    <mergeCell ref="AM32:AN32"/>
    <mergeCell ref="AP32:AR32"/>
    <mergeCell ref="AJ29:AL29"/>
    <mergeCell ref="AM29:AN29"/>
    <mergeCell ref="AP29:AR29"/>
    <mergeCell ref="AJ30:AL30"/>
    <mergeCell ref="AM30:AN30"/>
    <mergeCell ref="AP30:AR30"/>
    <mergeCell ref="AH27:AI27"/>
    <mergeCell ref="AJ27:AL27"/>
    <mergeCell ref="AM27:AN27"/>
    <mergeCell ref="AP27:AR27"/>
    <mergeCell ref="AJ28:AL28"/>
    <mergeCell ref="AM28:AN28"/>
    <mergeCell ref="AP28:AR28"/>
    <mergeCell ref="AJ25:AL25"/>
    <mergeCell ref="AM25:AN25"/>
    <mergeCell ref="AP25:AR25"/>
    <mergeCell ref="AJ26:AL26"/>
    <mergeCell ref="AM26:AN26"/>
    <mergeCell ref="AP26:AR26"/>
    <mergeCell ref="AH23:AI23"/>
    <mergeCell ref="AJ23:AL23"/>
    <mergeCell ref="AM23:AN23"/>
    <mergeCell ref="AP23:AR23"/>
    <mergeCell ref="AJ24:AL24"/>
    <mergeCell ref="AM24:AN24"/>
    <mergeCell ref="AP24:AR24"/>
    <mergeCell ref="AJ21:AL21"/>
    <mergeCell ref="AM21:AN21"/>
    <mergeCell ref="AP21:AR21"/>
    <mergeCell ref="AJ22:AL22"/>
    <mergeCell ref="AM22:AN22"/>
    <mergeCell ref="AP22:AR22"/>
    <mergeCell ref="AH19:AI19"/>
    <mergeCell ref="AJ19:AL19"/>
    <mergeCell ref="AM19:AN19"/>
    <mergeCell ref="AP19:AR19"/>
    <mergeCell ref="AJ20:AL20"/>
    <mergeCell ref="AM20:AN20"/>
    <mergeCell ref="AP20:AR20"/>
    <mergeCell ref="AJ17:AL17"/>
    <mergeCell ref="AM17:AN17"/>
    <mergeCell ref="AP17:AR17"/>
    <mergeCell ref="AJ18:AL18"/>
    <mergeCell ref="AM18:AN18"/>
    <mergeCell ref="AP18:AR18"/>
    <mergeCell ref="AH15:AI15"/>
    <mergeCell ref="AJ15:AL15"/>
    <mergeCell ref="AM15:AN15"/>
    <mergeCell ref="AP15:AR15"/>
    <mergeCell ref="AJ16:AL16"/>
    <mergeCell ref="AM16:AN16"/>
    <mergeCell ref="AP16:AR16"/>
    <mergeCell ref="AJ13:AL13"/>
    <mergeCell ref="AM13:AN13"/>
    <mergeCell ref="AP13:AR13"/>
    <mergeCell ref="AJ14:AL14"/>
    <mergeCell ref="AM14:AN14"/>
    <mergeCell ref="AP14:AR14"/>
    <mergeCell ref="AH11:AI11"/>
    <mergeCell ref="AJ11:AL11"/>
    <mergeCell ref="AM11:AN11"/>
    <mergeCell ref="AP11:AR11"/>
    <mergeCell ref="AJ12:AL12"/>
    <mergeCell ref="AM12:AN12"/>
    <mergeCell ref="AP12:AR12"/>
    <mergeCell ref="AJ9:AL9"/>
    <mergeCell ref="AM9:AN9"/>
    <mergeCell ref="AP9:AR9"/>
    <mergeCell ref="AJ10:AL10"/>
    <mergeCell ref="AM10:AN10"/>
    <mergeCell ref="AP10:AR10"/>
    <mergeCell ref="AH7:AI7"/>
    <mergeCell ref="AJ7:AL7"/>
    <mergeCell ref="AM7:AN7"/>
    <mergeCell ref="AP7:AR7"/>
    <mergeCell ref="AJ8:AL8"/>
    <mergeCell ref="AM8:AN8"/>
    <mergeCell ref="AP8:AR8"/>
    <mergeCell ref="AH5:AI5"/>
    <mergeCell ref="AJ5:AO5"/>
    <mergeCell ref="AP5:AS5"/>
    <mergeCell ref="AJ6:AL6"/>
    <mergeCell ref="AM6:AN6"/>
    <mergeCell ref="AP6:AR6"/>
    <mergeCell ref="V44:X44"/>
    <mergeCell ref="Y44:Z44"/>
    <mergeCell ref="AB44:AD44"/>
    <mergeCell ref="V45:X45"/>
    <mergeCell ref="Y45:Z45"/>
    <mergeCell ref="AB45:AD45"/>
    <mergeCell ref="V42:X42"/>
    <mergeCell ref="Y42:Z42"/>
    <mergeCell ref="AB42:AD42"/>
    <mergeCell ref="T43:U43"/>
    <mergeCell ref="V43:X43"/>
    <mergeCell ref="Y43:Z43"/>
    <mergeCell ref="AB43:AD43"/>
    <mergeCell ref="V36:X36"/>
    <mergeCell ref="Y36:Z36"/>
    <mergeCell ref="AB36:AD36"/>
    <mergeCell ref="V37:X37"/>
    <mergeCell ref="Y37:Z37"/>
    <mergeCell ref="AB37:AD37"/>
    <mergeCell ref="V34:X34"/>
    <mergeCell ref="Y34:Z34"/>
    <mergeCell ref="AB34:AD34"/>
    <mergeCell ref="T35:U35"/>
    <mergeCell ref="V35:X35"/>
    <mergeCell ref="Y35:Z35"/>
    <mergeCell ref="AB35:AD35"/>
    <mergeCell ref="V32:X32"/>
    <mergeCell ref="Y32:Z32"/>
    <mergeCell ref="AB32:AD32"/>
    <mergeCell ref="V33:X33"/>
    <mergeCell ref="Y33:Z33"/>
    <mergeCell ref="AB33:AD33"/>
    <mergeCell ref="T11:U11"/>
    <mergeCell ref="T7:U7"/>
    <mergeCell ref="V30:X30"/>
    <mergeCell ref="Y30:Z30"/>
    <mergeCell ref="AB30:AD30"/>
    <mergeCell ref="T31:U31"/>
    <mergeCell ref="V31:X31"/>
    <mergeCell ref="Y31:Z31"/>
    <mergeCell ref="AB31:AD31"/>
    <mergeCell ref="V27:X27"/>
    <mergeCell ref="Y27:Z27"/>
    <mergeCell ref="T27:U27"/>
    <mergeCell ref="T23:U23"/>
    <mergeCell ref="T19:U19"/>
    <mergeCell ref="T15:U15"/>
    <mergeCell ref="V28:X28"/>
    <mergeCell ref="Y28:Z28"/>
    <mergeCell ref="Y18:Z18"/>
    <mergeCell ref="Y19:Z19"/>
    <mergeCell ref="V18:X18"/>
    <mergeCell ref="AB28:AD28"/>
    <mergeCell ref="V29:X29"/>
    <mergeCell ref="Y29:Z29"/>
    <mergeCell ref="AB29:AD29"/>
    <mergeCell ref="AB27:AD27"/>
    <mergeCell ref="Y22:Z22"/>
    <mergeCell ref="Y23:Z23"/>
    <mergeCell ref="Y24:Z24"/>
    <mergeCell ref="V25:X25"/>
    <mergeCell ref="Y25:Z25"/>
    <mergeCell ref="AB25:AD25"/>
    <mergeCell ref="V26:X26"/>
    <mergeCell ref="Y26:Z26"/>
    <mergeCell ref="AB26:AD26"/>
    <mergeCell ref="T5:U5"/>
    <mergeCell ref="V5:AA5"/>
    <mergeCell ref="AB5:AE5"/>
    <mergeCell ref="Y6:Z6"/>
    <mergeCell ref="Y15:Z15"/>
    <mergeCell ref="Y16:Z16"/>
    <mergeCell ref="Y9:Z9"/>
    <mergeCell ref="Y10:Z10"/>
    <mergeCell ref="Y20:Z20"/>
    <mergeCell ref="V24:X24"/>
    <mergeCell ref="V16:X16"/>
    <mergeCell ref="Y11:Z11"/>
    <mergeCell ref="Y12:Z12"/>
    <mergeCell ref="Y13:Z13"/>
    <mergeCell ref="V9:X9"/>
    <mergeCell ref="AB24:AD24"/>
    <mergeCell ref="V22:X22"/>
    <mergeCell ref="AB22:AD22"/>
    <mergeCell ref="V23:X23"/>
    <mergeCell ref="AB23:AD23"/>
    <mergeCell ref="V20:X20"/>
    <mergeCell ref="AB20:AD20"/>
    <mergeCell ref="V21:X21"/>
    <mergeCell ref="AB21:AD21"/>
    <mergeCell ref="Y21:Z21"/>
    <mergeCell ref="AB18:AD18"/>
    <mergeCell ref="V19:X19"/>
    <mergeCell ref="AB19:AD19"/>
    <mergeCell ref="V14:X14"/>
    <mergeCell ref="AB14:AD14"/>
    <mergeCell ref="V17:X17"/>
    <mergeCell ref="AB17:AD17"/>
    <mergeCell ref="V15:X15"/>
    <mergeCell ref="AB15:AD15"/>
    <mergeCell ref="Y14:Z14"/>
    <mergeCell ref="AB16:AD16"/>
    <mergeCell ref="Y17:Z17"/>
    <mergeCell ref="AB10:AD10"/>
    <mergeCell ref="V11:X11"/>
    <mergeCell ref="AB11:AD11"/>
    <mergeCell ref="AB12:AD12"/>
    <mergeCell ref="V13:X13"/>
    <mergeCell ref="AB13:AD13"/>
    <mergeCell ref="V12:X12"/>
    <mergeCell ref="V6:X6"/>
    <mergeCell ref="AB6:AD6"/>
    <mergeCell ref="V7:X7"/>
    <mergeCell ref="AB7:AD7"/>
    <mergeCell ref="V8:X8"/>
    <mergeCell ref="AB8:AD8"/>
    <mergeCell ref="Y7:Z7"/>
    <mergeCell ref="Y8:Z8"/>
    <mergeCell ref="AB9:AD9"/>
    <mergeCell ref="V10:X10"/>
    <mergeCell ref="A2:R2"/>
    <mergeCell ref="G27:H28"/>
    <mergeCell ref="O26:Q26"/>
    <mergeCell ref="L26:M26"/>
    <mergeCell ref="I26:K26"/>
    <mergeCell ref="G26:H26"/>
    <mergeCell ref="O28:Q28"/>
    <mergeCell ref="L28:M28"/>
    <mergeCell ref="I28:K28"/>
    <mergeCell ref="O27:Q27"/>
    <mergeCell ref="L27:M27"/>
    <mergeCell ref="I27:K27"/>
    <mergeCell ref="O29:Q29"/>
    <mergeCell ref="L29:M29"/>
    <mergeCell ref="I29:K29"/>
    <mergeCell ref="G29:H29"/>
    <mergeCell ref="G31:H32"/>
    <mergeCell ref="O30:Q30"/>
    <mergeCell ref="L30:M30"/>
    <mergeCell ref="I30:K30"/>
    <mergeCell ref="G30:H30"/>
    <mergeCell ref="O32:Q32"/>
    <mergeCell ref="L32:M32"/>
    <mergeCell ref="I32:K32"/>
    <mergeCell ref="O31:Q31"/>
    <mergeCell ref="L31:M31"/>
    <mergeCell ref="I31:K31"/>
    <mergeCell ref="O33:Q33"/>
    <mergeCell ref="L33:M33"/>
    <mergeCell ref="I33:K33"/>
    <mergeCell ref="G33:H33"/>
    <mergeCell ref="G35:H36"/>
    <mergeCell ref="O34:Q34"/>
    <mergeCell ref="L34:M34"/>
    <mergeCell ref="I34:K34"/>
    <mergeCell ref="G34:H34"/>
    <mergeCell ref="O36:Q36"/>
    <mergeCell ref="I36:K36"/>
    <mergeCell ref="O35:Q35"/>
    <mergeCell ref="L35:M35"/>
    <mergeCell ref="I35:K35"/>
    <mergeCell ref="O37:Q37"/>
    <mergeCell ref="L37:M37"/>
    <mergeCell ref="I37:K37"/>
    <mergeCell ref="G37:H37"/>
    <mergeCell ref="O5:R5"/>
    <mergeCell ref="O6:Q6"/>
    <mergeCell ref="L6:M6"/>
    <mergeCell ref="O8:Q8"/>
    <mergeCell ref="L7:M7"/>
    <mergeCell ref="L8:M8"/>
    <mergeCell ref="G3:R3"/>
    <mergeCell ref="G5:H5"/>
    <mergeCell ref="I5:N5"/>
    <mergeCell ref="L36:M36"/>
    <mergeCell ref="O9:Q9"/>
    <mergeCell ref="I6:K6"/>
    <mergeCell ref="G6:H6"/>
    <mergeCell ref="I7:K7"/>
    <mergeCell ref="I8:K8"/>
    <mergeCell ref="O7:Q7"/>
    <mergeCell ref="G7:H8"/>
    <mergeCell ref="L9:M9"/>
    <mergeCell ref="I15:K15"/>
    <mergeCell ref="I14:K14"/>
    <mergeCell ref="O14:Q14"/>
    <mergeCell ref="O15:Q15"/>
    <mergeCell ref="L10:M10"/>
    <mergeCell ref="I10:K10"/>
    <mergeCell ref="O12:Q12"/>
    <mergeCell ref="O11:Q11"/>
    <mergeCell ref="O10:Q10"/>
    <mergeCell ref="G14:H14"/>
    <mergeCell ref="G17:H17"/>
    <mergeCell ref="O19:Q19"/>
    <mergeCell ref="O21:Q21"/>
    <mergeCell ref="L18:M18"/>
    <mergeCell ref="O13:Q13"/>
    <mergeCell ref="O16:Q16"/>
    <mergeCell ref="L15:M15"/>
    <mergeCell ref="I13:K13"/>
    <mergeCell ref="O17:Q17"/>
    <mergeCell ref="O22:Q22"/>
    <mergeCell ref="I16:K16"/>
    <mergeCell ref="I17:K17"/>
    <mergeCell ref="L17:M17"/>
    <mergeCell ref="L16:M16"/>
    <mergeCell ref="O18:Q18"/>
    <mergeCell ref="I18:K18"/>
    <mergeCell ref="G19:H20"/>
    <mergeCell ref="I19:K19"/>
    <mergeCell ref="L19:M19"/>
    <mergeCell ref="I20:K20"/>
    <mergeCell ref="L20:M20"/>
    <mergeCell ref="O20:Q20"/>
    <mergeCell ref="G22:H22"/>
    <mergeCell ref="I22:K22"/>
    <mergeCell ref="G11:H12"/>
    <mergeCell ref="G13:H13"/>
    <mergeCell ref="I11:K11"/>
    <mergeCell ref="I12:K12"/>
    <mergeCell ref="G15:H16"/>
    <mergeCell ref="G18:H18"/>
    <mergeCell ref="G21:H21"/>
    <mergeCell ref="I21:K21"/>
    <mergeCell ref="I25:K25"/>
    <mergeCell ref="I24:K24"/>
    <mergeCell ref="L22:M22"/>
    <mergeCell ref="L25:M25"/>
    <mergeCell ref="I23:K23"/>
    <mergeCell ref="L11:M11"/>
    <mergeCell ref="L12:M12"/>
    <mergeCell ref="L14:M14"/>
    <mergeCell ref="L21:M21"/>
    <mergeCell ref="L13:M13"/>
    <mergeCell ref="G9:H9"/>
    <mergeCell ref="G23:H24"/>
    <mergeCell ref="I9:K9"/>
    <mergeCell ref="G10:H10"/>
    <mergeCell ref="O25:Q25"/>
    <mergeCell ref="L23:M23"/>
    <mergeCell ref="O23:Q23"/>
    <mergeCell ref="L24:M24"/>
    <mergeCell ref="O24:Q24"/>
    <mergeCell ref="G25:H25"/>
    <mergeCell ref="I39:K39"/>
    <mergeCell ref="L39:M39"/>
    <mergeCell ref="O39:Q39"/>
    <mergeCell ref="I40:K40"/>
    <mergeCell ref="L40:M40"/>
    <mergeCell ref="O41:Q41"/>
    <mergeCell ref="I45:K45"/>
    <mergeCell ref="O42:Q42"/>
    <mergeCell ref="O43:Q43"/>
    <mergeCell ref="O44:Q44"/>
    <mergeCell ref="O45:Q45"/>
    <mergeCell ref="G43:H44"/>
    <mergeCell ref="I42:K42"/>
    <mergeCell ref="I43:K43"/>
    <mergeCell ref="I44:K44"/>
    <mergeCell ref="A3:D3"/>
    <mergeCell ref="O40:Q40"/>
    <mergeCell ref="G41:H41"/>
    <mergeCell ref="I41:K41"/>
    <mergeCell ref="L41:M41"/>
    <mergeCell ref="L38:M38"/>
    <mergeCell ref="O38:Q38"/>
    <mergeCell ref="G39:H40"/>
    <mergeCell ref="G38:H38"/>
    <mergeCell ref="I38:K38"/>
    <mergeCell ref="AB41:AD41"/>
    <mergeCell ref="Y41:Z41"/>
    <mergeCell ref="V41:X41"/>
    <mergeCell ref="AB40:AD40"/>
    <mergeCell ref="Y40:Z40"/>
    <mergeCell ref="V40:X40"/>
    <mergeCell ref="AB39:AD39"/>
    <mergeCell ref="Y39:Z39"/>
    <mergeCell ref="V39:X39"/>
    <mergeCell ref="T39:U39"/>
    <mergeCell ref="AB38:AD38"/>
    <mergeCell ref="Y38:Z38"/>
    <mergeCell ref="V38:X38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geOrder="overThenDown" paperSize="8" scale="86" r:id="rId1"/>
  <headerFooter alignWithMargins="0">
    <oddHeader>&amp;L第13章　防災・治安・司法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2023-03-12T23:54:21Z</cp:lastPrinted>
  <dcterms:created xsi:type="dcterms:W3CDTF">2004-11-02T02:06:49Z</dcterms:created>
  <dcterms:modified xsi:type="dcterms:W3CDTF">2023-09-08T07:49:13Z</dcterms:modified>
  <cp:category/>
  <cp:version/>
  <cp:contentType/>
  <cp:contentStatus/>
</cp:coreProperties>
</file>