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301_財政状況資料集（3月公表）\04_市町村から\17 大河原町〇★\"/>
    </mc:Choice>
  </mc:AlternateContent>
  <bookViews>
    <workbookView xWindow="0" yWindow="0" windowWidth="28800" windowHeight="122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<sst xmlns="http://schemas.openxmlformats.org/spreadsheetml/2006/main" count="1130" uniqueCount="594">
  <si>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</si>
  <si>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</si>
  <si>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</si>
  <si>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</si>
  <si>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</si>
  <si>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</si>
  <si>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</si>
  <si>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</si>
  <si>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</si>
  <si>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</si>
  <si>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</si>
  <si>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</si>
  <si>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</si>
  <si>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</si>
  <si>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</si>
  <si>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</si>
  <si>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</si>
  <si>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</si>
  <si>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</si>
  <si>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</si>
  <si>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</si>
  <si>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</si>
  <si>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</si>
  <si>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</si>
  <si>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</si>
  <si>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</si>
  <si>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</si>
  <si>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</si>
  <si>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</si>
  <si>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</si>
  <si>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</si>
  <si>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</si>
  <si>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</si>
  <si>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</si>
  <si>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</si>
  <si>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</si>
  <si>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</si>
  <si>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</si>
  <si>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</si>
  <si>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</si>
  <si>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</si>
  <si>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</si>
  <si>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</si>
  <si>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</si>
  <si>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</si>
  <si>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</si>
  <si>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</si>
  <si>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</si>
  <si>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</si>
  <si>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</si>
  <si>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</si>
  <si>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</si>
  <si>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</si>
  <si>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</si>
  <si>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</si>
  <si>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</si>
  <si>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</si>
  <si>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</si>
  <si>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</si>
  <si>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</si>
  <si>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</si>
  <si>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</si>
  <si>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</si>
  <si>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</si>
  <si>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</si>
  <si>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</si>
  <si>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</si>
  <si>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</si>
  <si>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</si>
  <si>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</si>
  <si>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</si>
  <si>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</si>
  <si>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</si>
  <si>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</si>
  <si>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</si>
  <si>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</si>
  <si>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</si>
  <si>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</si>
  <si>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</si>
  <si>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</si>
  <si>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</si>
  <si>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</si>
  <si>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</si>
  <si>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</si>
  <si>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</si>
  <si>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</si>
  <si>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</si>
  <si>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</si>
  <si>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</si>
  <si>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</si>
  <si>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</si>
  <si>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</si>
  <si>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</si>
  <si>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</si>
  <si>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</si>
  <si>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</si>
  <si>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</si>
  <si>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</si>
  <si>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</si>
  <si>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</si>
  <si>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</si>
  <si>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</si>
  <si>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</si>
  <si>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</si>
  <si>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</si>
  <si>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</si>
  <si>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</si>
  <si>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</si>
  <si>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</si>
  <si>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</si>
  <si>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</si>
  <si>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</si>
  <si>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</si>
  <si>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</si>
  <si>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</si>
  <si>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</si>
  <si>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</si>
  <si>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</si>
  <si>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</si>
  <si>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</si>
  <si>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</si>
  <si>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</si>
  <si>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</si>
  <si>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</si>
  <si>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</si>
  <si>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</si>
  <si>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</si>
  <si>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</si>
  <si>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</si>
  <si>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</si>
  <si>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</si>
  <si>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</si>
  <si>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</si>
  <si>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</si>
  <si>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</si>
  <si>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</si>
  <si>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</si>
  <si>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</si>
  <si>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</si>
  <si>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</si>
  <si>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</si>
  <si>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</si>
  <si>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</si>
  <si>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</si>
  <si>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</si>
  <si>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</si>
  <si>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</si>
  <si>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</si>
  <si>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</si>
  <si>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</si>
  <si>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</si>
  <si>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</si>
  <si>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</si>
  <si>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</si>
  <si>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</si>
  <si>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</si>
  <si>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</si>
  <si>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</si>
  <si>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</si>
  <si>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</si>
  <si>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</si>
  <si>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</si>
  <si>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</si>
  <si>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</si>
  <si>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</si>
  <si>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</si>
  <si>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</si>
  <si>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</si>
  <si>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</si>
  <si>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</si>
  <si>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</si>
  <si>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</si>
  <si>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</si>
  <si>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</si>
  <si>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</si>
  <si>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</si>
  <si>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</si>
  <si>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</si>
  <si>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</si>
  <si>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</si>
  <si>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</si>
  <si>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</si>
  <si>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</si>
  <si>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</si>
  <si>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</si>
  <si>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</si>
  <si>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</si>
  <si>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</si>
  <si>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</si>
  <si>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</si>
  <si>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</si>
  <si>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</si>
  <si>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</si>
  <si>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</si>
  <si>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</si>
  <si>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</si>
  <si>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</si>
  <si>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</si>
  <si>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</si>
  <si>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</si>
  <si>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</si>
  <si>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</si>
  <si>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</si>
  <si>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</si>
  <si>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</si>
  <si>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</si>
  <si>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</si>
  <si>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</si>
  <si>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</si>
  <si>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</si>
  <si>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宮城県大河原町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</si>
  <si>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</si>
  <si>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</si>
  <si>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</si>
  <si>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</si>
  <si>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</si>
  <si>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</si>
  <si>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</si>
  <si>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</si>
  <si>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</si>
  <si>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</si>
  <si>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</si>
  <si>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</si>
  <si>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</si>
  <si>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</si>
  <si>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</si>
  <si>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</si>
  <si>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</si>
  <si>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</si>
  <si>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</si>
  <si>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</si>
  <si>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</si>
  <si>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</si>
  <si>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</si>
  <si>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</si>
  <si>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</si>
  <si>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</si>
  <si>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</si>
  <si>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</si>
  <si>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</si>
  <si>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</si>
  <si>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</si>
  <si>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</si>
  <si>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</si>
  <si>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</si>
  <si>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</si>
  <si>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</si>
  <si>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</si>
  <si>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</si>
  <si>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</si>
  <si>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</si>
  <si>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</si>
  <si>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</si>
  <si>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</si>
  <si>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</si>
  <si>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</si>
  <si>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</si>
  <si>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</si>
  <si>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</si>
  <si>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</si>
  <si>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</si>
  <si>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</si>
  <si>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</si>
  <si>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</si>
  <si>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</si>
  <si>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</si>
  <si>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</si>
  <si>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</si>
  <si>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</si>
  <si>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</si>
  <si>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</si>
  <si>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</si>
  <si>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</si>
  <si>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</si>
  <si>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</si>
  <si>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</si>
  <si>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</si>
  <si>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</si>
  <si>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</si>
  <si>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</si>
  <si>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</si>
  <si>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</si>
  <si>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</si>
  <si>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</si>
  <si>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</si>
  <si>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</si>
  <si>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</si>
  <si>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</si>
  <si>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</si>
  <si>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</si>
  <si>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</si>
  <si>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</si>
  <si>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</si>
  <si>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</si>
  <si>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</si>
  <si>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</si>
  <si>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</si>
  <si>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</si>
  <si>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</si>
  <si>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</si>
  <si>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</si>
  <si>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</si>
  <si>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</si>
  <si>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</si>
  <si>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</si>
  <si>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</si>
  <si>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</si>
  <si>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</si>
  <si>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</si>
  <si>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</si>
  <si>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</si>
  <si>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</si>
  <si>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</si>
  <si>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</si>
  <si>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</si>
  <si>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</si>
  <si>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</si>
  <si>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</si>
  <si>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</si>
  <si>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</si>
  <si>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</si>
  <si>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</si>
  <si>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</si>
  <si>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</si>
  <si>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</si>
  <si>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</si>
  <si>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</si>
  <si>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</si>
  <si>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</si>
  <si>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</si>
  <si>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</si>
  <si>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</si>
  <si>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</si>
  <si>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</si>
  <si>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</si>
  <si>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</si>
  <si>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</si>
  <si>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</si>
  <si>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</si>
  <si>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</si>
  <si>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</si>
  <si>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</si>
  <si>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</si>
  <si>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</si>
  <si>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</si>
  <si>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</si>
  <si>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</si>
  <si>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</si>
  <si>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</si>
  <si>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</si>
  <si>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</si>
  <si>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</si>
  <si>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</si>
  <si>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</si>
  <si>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</si>
  <si>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</si>
  <si>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</si>
  <si>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</si>
  <si>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</si>
  <si>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</si>
  <si>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</si>
  <si>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</si>
  <si>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</si>
  <si>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</si>
  <si>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宮城県大河原町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</si>
  <si>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</si>
  <si>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</si>
  <si>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</si>
  <si>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</si>
  <si>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</si>
  <si>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</si>
  <si>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</si>
  <si>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</si>
  <si>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</si>
  <si>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</si>
  <si>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</si>
  <si>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</si>
  <si>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</si>
  <si>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</si>
  <si>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</si>
  <si>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</si>
  <si>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</si>
  <si>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</si>
  <si>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</si>
  <si>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</si>
  <si>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</si>
  <si>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</si>
  <si>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</si>
  <si>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</si>
  <si>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</si>
  <si>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</si>
  <si>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</si>
  <si>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</si>
  <si>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</si>
  <si>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</si>
  <si>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</si>
  <si>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</si>
  <si>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</si>
  <si>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</si>
  <si>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</si>
  <si>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</si>
  <si>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</si>
  <si>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</si>
  <si>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</si>
  <si>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</si>
  <si>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</si>
  <si>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</si>
  <si>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</si>
  <si>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</si>
  <si>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</si>
  <si>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</si>
  <si>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</si>
  <si>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</si>
  <si>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</si>
  <si>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</si>
  <si>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</si>
  <si>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</si>
  <si>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</si>
  <si>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</si>
  <si>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</si>
  <si>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</si>
  <si>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</si>
  <si>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</si>
  <si>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</si>
  <si>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</si>
  <si>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</si>
  <si>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</si>
  <si>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</si>
  <si>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</si>
  <si>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</si>
  <si>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</si>
  <si>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</si>
  <si>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</si>
  <si>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</si>
  <si>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</si>
  <si>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</si>
  <si>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</si>
  <si>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</si>
  <si>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</si>
  <si>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</si>
  <si>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</si>
  <si>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</si>
  <si>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</si>
  <si>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</si>
  <si>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</si>
  <si>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</si>
  <si>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</si>
  <si>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</si>
  <si>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</si>
  <si>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</si>
  <si>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</si>
  <si>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</si>
  <si>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</si>
  <si>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</si>
  <si>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</si>
  <si>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</si>
  <si>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</si>
  <si>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</si>
  <si>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</si>
  <si>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</si>
  <si>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</si>
  <si>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</si>
  <si>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</si>
  <si>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</si>
  <si>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</si>
  <si>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</si>
  <si>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</si>
  <si>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</si>
  <si>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</si>
  <si>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</si>
  <si>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</si>
  <si>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</si>
  <si>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</si>
  <si>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</si>
  <si>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</si>
  <si>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</si>
  <si>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</si>
  <si>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</si>
  <si>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</si>
  <si>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</si>
  <si>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</si>
  <si>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</si>
  <si>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</si>
  <si>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</si>
  <si>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</si>
  <si>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</si>
  <si>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</si>
  <si>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</si>
  <si>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</si>
  <si>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</si>
  <si>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</si>
  <si>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</si>
  <si>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</si>
  <si>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</si>
  <si>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</si>
  <si>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</si>
  <si>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</si>
  <si>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</si>
  <si>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</si>
  <si>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</si>
  <si>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</si>
  <si>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</si>
  <si>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</si>
  <si>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</si>
  <si>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</si>
  <si>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</si>
  <si>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</si>
  <si>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</si>
  <si>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</si>
  <si>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</si>
  <si>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</si>
  <si>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</si>
  <si>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</si>
  <si>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</si>
  <si>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</si>
  <si>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</si>
  <si>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</si>
  <si>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</si>
  <si>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</si>
  <si>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</si>
  <si>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</si>
  <si>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</si>
  <si>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</si>
  <si>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</si>
  <si>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</si>
  <si>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</si>
  <si>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</si>
  <si>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</si>
  <si>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</si>
  <si>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</si>
  <si>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</si>
  <si>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</si>
  <si>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</si>
  <si>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</si>
  <si>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</si>
  <si>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</si>
  <si>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</si>
  <si>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</si>
  <si>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</si>
  <si>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</si>
  <si>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</si>
  <si>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</si>
  <si>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</si>
  <si>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</si>
  <si>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</si>
  <si>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</si>
  <si>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</si>
  <si>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</si>
  <si>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</si>
  <si>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</si>
  <si>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</si>
  <si>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</si>
  <si>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</si>
  <si>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</si>
  <si>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</si>
  <si>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</si>
  <si>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6.30</t>
  </si>
  <si>
    <t>▲ 7.12</t>
  </si>
  <si>
    <t>▲ 10.19</t>
  </si>
  <si>
    <t>▲ 3.16</t>
  </si>
  <si>
    <t>水道事業会計</t>
  </si>
  <si>
    <t>一般会計</t>
  </si>
  <si>
    <t>公共下水道事業会計</t>
  </si>
  <si>
    <t>国民健康保険特別会計</t>
  </si>
  <si>
    <t>介護保険特別会計</t>
  </si>
  <si>
    <t>後期高齢者医療特別会計</t>
  </si>
  <si>
    <t>仙南夜間初期急患センター事業特別会計</t>
  </si>
  <si>
    <t>地方卸売市場事業特別会計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</si>
  <si>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</si>
  <si>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</si>
  <si>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</si>
  <si>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</si>
  <si>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</si>
  <si>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</si>
  <si>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</si>
  <si>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</si>
  <si>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</si>
  <si>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仙南地域広域行政事務組合</t>
    <rPh sb="0" eb="2">
      <t>センナン</t>
    </rPh>
    <rPh sb="2" eb="8">
      <t>チイキコウイキギョウセイ</t>
    </rPh>
    <rPh sb="8" eb="12">
      <t>ジムクミアイ</t>
    </rPh>
    <phoneticPr fontId="2"/>
  </si>
  <si>
    <t>みやぎ県南中核病院企業団</t>
    <rPh sb="3" eb="5">
      <t>ケンナン</t>
    </rPh>
    <rPh sb="5" eb="9">
      <t>チュウカクビョウイン</t>
    </rPh>
    <rPh sb="9" eb="12">
      <t>キギョウダン</t>
    </rPh>
    <phoneticPr fontId="2"/>
  </si>
  <si>
    <t>宮城県市町村非常勤消防団員補償報償組合</t>
    <rPh sb="0" eb="3">
      <t>ミヤギケン</t>
    </rPh>
    <rPh sb="3" eb="6">
      <t>シチョウソン</t>
    </rPh>
    <rPh sb="6" eb="9">
      <t>ヒジョウキン</t>
    </rPh>
    <rPh sb="9" eb="13">
      <t>ショウボウダンイン</t>
    </rPh>
    <rPh sb="13" eb="17">
      <t>ホショウホウショウ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</si>
  <si>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</si>
  <si>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</si>
  <si>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</si>
  <si>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宮城県市町村職員退職手当組合</t>
    <rPh sb="0" eb="3">
      <t>ミヤギケン</t>
    </rPh>
    <rPh sb="3" eb="6">
      <t>シチョウソン</t>
    </rPh>
    <rPh sb="6" eb="8">
      <t>ショクイン</t>
    </rPh>
    <rPh sb="8" eb="14">
      <t>タイショクテアテクミアイ</t>
    </rPh>
    <phoneticPr fontId="2"/>
  </si>
  <si>
    <t>まちづくりオーガ</t>
    <phoneticPr fontId="2"/>
  </si>
  <si>
    <t>-</t>
    <phoneticPr fontId="2"/>
  </si>
  <si>
    <t>-</t>
    <phoneticPr fontId="2"/>
  </si>
  <si>
    <t>公共施設等整備基金</t>
    <rPh sb="0" eb="9">
      <t>コウキョウシセツトウセイビキキン</t>
    </rPh>
    <phoneticPr fontId="5"/>
  </si>
  <si>
    <t>長寿社会対策基金</t>
    <rPh sb="0" eb="4">
      <t>チョウジュシャカイ</t>
    </rPh>
    <rPh sb="4" eb="8">
      <t>タイサクキキン</t>
    </rPh>
    <phoneticPr fontId="5"/>
  </si>
  <si>
    <t>教育振興慈愛基金</t>
    <rPh sb="0" eb="6">
      <t>キョウイクシンコウジアイ</t>
    </rPh>
    <rPh sb="6" eb="8">
      <t>キキン</t>
    </rPh>
    <phoneticPr fontId="5"/>
  </si>
  <si>
    <t>田園文化創造基金</t>
    <rPh sb="0" eb="4">
      <t>デンエンブンカ</t>
    </rPh>
    <rPh sb="4" eb="6">
      <t>ソウゾウ</t>
    </rPh>
    <rPh sb="6" eb="8">
      <t>キキン</t>
    </rPh>
    <phoneticPr fontId="5"/>
  </si>
  <si>
    <t>森林環境譲与税基金</t>
    <rPh sb="0" eb="7">
      <t>シンリンカンキョウジョウヨゼイ</t>
    </rPh>
    <rPh sb="7" eb="9">
      <t>キキン</t>
    </rPh>
    <phoneticPr fontId="5"/>
  </si>
  <si>
    <t>-</t>
    <phoneticPr fontId="2"/>
  </si>
  <si>
    <t>※8：職員の状況については、令和3年地方公務員給与実態調査に基づいている。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</si>
</sst>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376-4B4B-A297-E5524FB9D4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36260</c:v>
                </c:pt>
                <c:pt idx="1">
                  <c:v>59435</c:v>
                </c:pt>
                <c:pt idx="2">
                  <c:v>71082</c:v>
                </c:pt>
                <c:pt idx="3">
                  <c:v>72829</c:v>
                </c:pt>
                <c:pt idx="4">
                  <c:v>74336</c:v>
                </c:pt>
              </c:numCache>
            </c:numRef>
          </c:val>
          <c:smooth val="0"/>
          <c:extLst>
            <c:ext xmlns:c16="http://schemas.microsoft.com/office/drawing/2014/chart" uri="{C3380CC4-5D6E-409C-BE32-E72D297353CC}">
              <c16:uniqueId val="{00000001-E376-4B4B-A297-E5524FB9D4A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8.44</c:v>
                </c:pt>
                <c:pt idx="1">
                  <c:v>6.3</c:v>
                </c:pt>
                <c:pt idx="2">
                  <c:v>8.2799999999999994</c:v>
                </c:pt>
                <c:pt idx="3">
                  <c:v>4.79</c:v>
                </c:pt>
                <c:pt idx="4">
                  <c:v>6.33</c:v>
                </c:pt>
              </c:numCache>
            </c:numRef>
          </c:val>
          <c:extLst>
            <c:ext xmlns:c16="http://schemas.microsoft.com/office/drawing/2014/chart" uri="{C3380CC4-5D6E-409C-BE32-E72D297353CC}">
              <c16:uniqueId val="{00000000-6D9C-4FDB-8A10-3001AF3754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38.35</c:v>
                </c:pt>
                <c:pt idx="1">
                  <c:v>39.04</c:v>
                </c:pt>
                <c:pt idx="2">
                  <c:v>29.97</c:v>
                </c:pt>
                <c:pt idx="3">
                  <c:v>34.56</c:v>
                </c:pt>
                <c:pt idx="4">
                  <c:v>40.380000000000003</c:v>
                </c:pt>
              </c:numCache>
            </c:numRef>
          </c:val>
          <c:extLst>
            <c:ext xmlns:c16="http://schemas.microsoft.com/office/drawing/2014/chart" uri="{C3380CC4-5D6E-409C-BE32-E72D297353CC}">
              <c16:uniqueId val="{00000001-6D9C-4FDB-8A10-3001AF3754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-6.3</c:v>
                </c:pt>
                <c:pt idx="1">
                  <c:v>-7.12</c:v>
                </c:pt>
                <c:pt idx="2">
                  <c:v>-10.19</c:v>
                </c:pt>
                <c:pt idx="3">
                  <c:v>-3.16</c:v>
                </c:pt>
                <c:pt idx="4">
                  <c:v>7.13</c:v>
                </c:pt>
              </c:numCache>
            </c:numRef>
          </c:val>
          <c:smooth val="0"/>
          <c:extLst>
            <c:ext xmlns:c16="http://schemas.microsoft.com/office/drawing/2014/chart" uri="{C3380CC4-5D6E-409C-BE32-E72D297353CC}">
              <c16:uniqueId val="{00000002-6D9C-4FDB-8A10-3001AF3754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2.23</c:v>
                </c:pt>
                <c:pt idx="2">
                  <c:v>#N/A</c:v>
                </c:pt>
                <c:pt idx="3">
                  <c:v>0.57999999999999996</c:v>
                </c:pt>
                <c:pt idx="4">
                  <c:v>#N/A</c:v>
                </c:pt>
                <c:pt idx="5">
                  <c:v>0.1</c:v>
                </c:pt>
                <c:pt idx="6">
                  <c:v>0</c:v>
                </c:pt>
                <c:pt idx="7">
                  <c:v>0</c:v>
                </c:pt>
                <c:pt idx="8">
                  <c:v>0</c:v>
                </c:pt>
                <c:pt idx="9">
                  <c:v>0</c:v>
                </c:pt>
              </c:numCache>
            </c:numRef>
          </c:val>
          <c:extLst>
            <c:ext xmlns:c16="http://schemas.microsoft.com/office/drawing/2014/chart" uri="{C3380CC4-5D6E-409C-BE32-E72D297353CC}">
              <c16:uniqueId val="{00000000-3E6E-4E39-A51E-C60B74589A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6E-4E39-A51E-C60B74589A06}"/>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E6E-4E39-A51E-C60B74589A06}"/>
            </c:ext>
          </c:extLst>
        </c:ser>
        <c:ser>
          <c:idx val="3"/>
          <c:order val="3"/>
          <c:tx>
            <c:strRef>
              <c:f>データシート!$A$30</c:f>
              <c:strCache>
                <c:ptCount val="1"/>
                <c:pt idx="0">
                  <c:v>仙南夜間初期急患センター事業特別会計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0.05</c:v>
                </c:pt>
                <c:pt idx="4">
                  <c:v>#N/A</c:v>
                </c:pt>
                <c:pt idx="5">
                  <c:v>0.04</c:v>
                </c:pt>
                <c:pt idx="6">
                  <c:v>#N/A</c:v>
                </c:pt>
                <c:pt idx="7">
                  <c:v>0.08</c:v>
                </c:pt>
                <c:pt idx="8">
                  <c:v>#N/A</c:v>
                </c:pt>
                <c:pt idx="9">
                  <c:v>0.05</c:v>
                </c:pt>
              </c:numCache>
            </c:numRef>
          </c:val>
          <c:extLst>
            <c:ext xmlns:c16="http://schemas.microsoft.com/office/drawing/2014/chart" uri="{C3380CC4-5D6E-409C-BE32-E72D297353CC}">
              <c16:uniqueId val="{00000003-3E6E-4E39-A51E-C60B74589A0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0.08</c:v>
                </c:pt>
                <c:pt idx="4">
                  <c:v>#N/A</c:v>
                </c:pt>
                <c:pt idx="5">
                  <c:v>0.06</c:v>
                </c:pt>
                <c:pt idx="6">
                  <c:v>#N/A</c:v>
                </c:pt>
                <c:pt idx="7">
                  <c:v>0.12</c:v>
                </c:pt>
                <c:pt idx="8">
                  <c:v>#N/A</c:v>
                </c:pt>
                <c:pt idx="9">
                  <c:v>0.12</c:v>
                </c:pt>
              </c:numCache>
            </c:numRef>
          </c:val>
          <c:extLst>
            <c:ext xmlns:c16="http://schemas.microsoft.com/office/drawing/2014/chart" uri="{C3380CC4-5D6E-409C-BE32-E72D297353CC}">
              <c16:uniqueId val="{00000004-3E6E-4E39-A51E-C60B74589A0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1.52</c:v>
                </c:pt>
                <c:pt idx="2">
                  <c:v>#N/A</c:v>
                </c:pt>
                <c:pt idx="3">
                  <c:v>1.73</c:v>
                </c:pt>
                <c:pt idx="4">
                  <c:v>#N/A</c:v>
                </c:pt>
                <c:pt idx="5">
                  <c:v>1.87</c:v>
                </c:pt>
                <c:pt idx="6">
                  <c:v>#N/A</c:v>
                </c:pt>
                <c:pt idx="7">
                  <c:v>0.61</c:v>
                </c:pt>
                <c:pt idx="8">
                  <c:v>#N/A</c:v>
                </c:pt>
                <c:pt idx="9">
                  <c:v>0.53</c:v>
                </c:pt>
              </c:numCache>
            </c:numRef>
          </c:val>
          <c:extLst>
            <c:ext xmlns:c16="http://schemas.microsoft.com/office/drawing/2014/chart" uri="{C3380CC4-5D6E-409C-BE32-E72D297353CC}">
              <c16:uniqueId val="{00000005-3E6E-4E39-A51E-C60B74589A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4.37</c:v>
                </c:pt>
                <c:pt idx="2">
                  <c:v>#N/A</c:v>
                </c:pt>
                <c:pt idx="3">
                  <c:v>1.03</c:v>
                </c:pt>
                <c:pt idx="4">
                  <c:v>#N/A</c:v>
                </c:pt>
                <c:pt idx="5">
                  <c:v>0.63</c:v>
                </c:pt>
                <c:pt idx="6">
                  <c:v>#N/A</c:v>
                </c:pt>
                <c:pt idx="7">
                  <c:v>0.64</c:v>
                </c:pt>
                <c:pt idx="8">
                  <c:v>#N/A</c:v>
                </c:pt>
                <c:pt idx="9">
                  <c:v>0.76</c:v>
                </c:pt>
              </c:numCache>
            </c:numRef>
          </c:val>
          <c:extLst>
            <c:ext xmlns:c16="http://schemas.microsoft.com/office/drawing/2014/chart" uri="{C3380CC4-5D6E-409C-BE32-E72D297353CC}">
              <c16:uniqueId val="{00000006-3E6E-4E39-A51E-C60B74589A0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2.68</c:v>
                </c:pt>
                <c:pt idx="8">
                  <c:v>#N/A</c:v>
                </c:pt>
                <c:pt idx="9">
                  <c:v>3.56</c:v>
                </c:pt>
              </c:numCache>
            </c:numRef>
          </c:val>
          <c:extLst>
            <c:ext xmlns:c16="http://schemas.microsoft.com/office/drawing/2014/chart" uri="{C3380CC4-5D6E-409C-BE32-E72D297353CC}">
              <c16:uniqueId val="{00000007-3E6E-4E39-A51E-C60B74589A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8.3699999999999992</c:v>
                </c:pt>
                <c:pt idx="2">
                  <c:v>#N/A</c:v>
                </c:pt>
                <c:pt idx="3">
                  <c:v>6.24</c:v>
                </c:pt>
                <c:pt idx="4">
                  <c:v>#N/A</c:v>
                </c:pt>
                <c:pt idx="5">
                  <c:v>8.23</c:v>
                </c:pt>
                <c:pt idx="6">
                  <c:v>#N/A</c:v>
                </c:pt>
                <c:pt idx="7">
                  <c:v>4.7</c:v>
                </c:pt>
                <c:pt idx="8">
                  <c:v>#N/A</c:v>
                </c:pt>
                <c:pt idx="9">
                  <c:v>6.27</c:v>
                </c:pt>
              </c:numCache>
            </c:numRef>
          </c:val>
          <c:extLst>
            <c:ext xmlns:c16="http://schemas.microsoft.com/office/drawing/2014/chart" uri="{C3380CC4-5D6E-409C-BE32-E72D297353CC}">
              <c16:uniqueId val="{00000008-3E6E-4E39-A51E-C60B74589A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18.739999999999998</c:v>
                </c:pt>
                <c:pt idx="2">
                  <c:v>#N/A</c:v>
                </c:pt>
                <c:pt idx="3">
                  <c:v>20.34</c:v>
                </c:pt>
                <c:pt idx="4">
                  <c:v>#N/A</c:v>
                </c:pt>
                <c:pt idx="5">
                  <c:v>22.44</c:v>
                </c:pt>
                <c:pt idx="6">
                  <c:v>#N/A</c:v>
                </c:pt>
                <c:pt idx="7">
                  <c:v>22.34</c:v>
                </c:pt>
                <c:pt idx="8">
                  <c:v>#N/A</c:v>
                </c:pt>
                <c:pt idx="9">
                  <c:v>21.25</c:v>
                </c:pt>
              </c:numCache>
            </c:numRef>
          </c:val>
          <c:extLst>
            <c:ext xmlns:c16="http://schemas.microsoft.com/office/drawing/2014/chart" uri="{C3380CC4-5D6E-409C-BE32-E72D297353CC}">
              <c16:uniqueId val="{00000009-3E6E-4E39-A51E-C60B74589A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917</c:v>
                </c:pt>
                <c:pt idx="5">
                  <c:v>927</c:v>
                </c:pt>
                <c:pt idx="8">
                  <c:v>892</c:v>
                </c:pt>
                <c:pt idx="11">
                  <c:v>869</c:v>
                </c:pt>
                <c:pt idx="14">
                  <c:v>849</c:v>
                </c:pt>
              </c:numCache>
            </c:numRef>
          </c:val>
          <c:extLst>
            <c:ext xmlns:c16="http://schemas.microsoft.com/office/drawing/2014/chart" uri="{C3380CC4-5D6E-409C-BE32-E72D297353CC}">
              <c16:uniqueId val="{00000000-645C-4857-9A4E-EAB3B98E29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5C-4857-9A4E-EAB3B98E29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45C-4857-9A4E-EAB3B98E29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260</c:v>
                </c:pt>
                <c:pt idx="3">
                  <c:v>258</c:v>
                </c:pt>
                <c:pt idx="6">
                  <c:v>256</c:v>
                </c:pt>
                <c:pt idx="9">
                  <c:v>264</c:v>
                </c:pt>
                <c:pt idx="12">
                  <c:v>272</c:v>
                </c:pt>
              </c:numCache>
            </c:numRef>
          </c:val>
          <c:extLst>
            <c:ext xmlns:c16="http://schemas.microsoft.com/office/drawing/2014/chart" uri="{C3380CC4-5D6E-409C-BE32-E72D297353CC}">
              <c16:uniqueId val="{00000003-645C-4857-9A4E-EAB3B98E29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142</c:v>
                </c:pt>
                <c:pt idx="3">
                  <c:v>187</c:v>
                </c:pt>
                <c:pt idx="6">
                  <c:v>147</c:v>
                </c:pt>
                <c:pt idx="9">
                  <c:v>164</c:v>
                </c:pt>
                <c:pt idx="12">
                  <c:v>153</c:v>
                </c:pt>
              </c:numCache>
            </c:numRef>
          </c:val>
          <c:extLst>
            <c:ext xmlns:c16="http://schemas.microsoft.com/office/drawing/2014/chart" uri="{C3380CC4-5D6E-409C-BE32-E72D297353CC}">
              <c16:uniqueId val="{00000004-645C-4857-9A4E-EAB3B98E29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5C-4857-9A4E-EAB3B98E29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5C-4857-9A4E-EAB3B98E29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441</c:v>
                </c:pt>
                <c:pt idx="3">
                  <c:v>439</c:v>
                </c:pt>
                <c:pt idx="6">
                  <c:v>470</c:v>
                </c:pt>
                <c:pt idx="9">
                  <c:v>453</c:v>
                </c:pt>
                <c:pt idx="12">
                  <c:v>504</c:v>
                </c:pt>
              </c:numCache>
            </c:numRef>
          </c:val>
          <c:extLst>
            <c:ext xmlns:c16="http://schemas.microsoft.com/office/drawing/2014/chart" uri="{C3380CC4-5D6E-409C-BE32-E72D297353CC}">
              <c16:uniqueId val="{00000007-645C-4857-9A4E-EAB3B98E29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c:v>
                </c:pt>
                <c:pt idx="2">
                  <c:v>#N/A</c:v>
                </c:pt>
                <c:pt idx="3">
                  <c:v>#N/A</c:v>
                </c:pt>
                <c:pt idx="4">
                  <c:v>-43</c:v>
                </c:pt>
                <c:pt idx="5">
                  <c:v>#N/A</c:v>
                </c:pt>
                <c:pt idx="6">
                  <c:v>#N/A</c:v>
                </c:pt>
                <c:pt idx="7">
                  <c:v>-19</c:v>
                </c:pt>
                <c:pt idx="8">
                  <c:v>#N/A</c:v>
                </c:pt>
                <c:pt idx="9">
                  <c:v>#N/A</c:v>
                </c:pt>
                <c:pt idx="10">
                  <c:v>12</c:v>
                </c:pt>
                <c:pt idx="11">
                  <c:v>#N/A</c:v>
                </c:pt>
                <c:pt idx="12">
                  <c:v>#N/A</c:v>
                </c:pt>
                <c:pt idx="13">
                  <c:v>80</c:v>
                </c:pt>
                <c:pt idx="14">
                  <c:v>#N/A</c:v>
                </c:pt>
              </c:numCache>
            </c:numRef>
          </c:val>
          <c:smooth val="0"/>
          <c:extLst>
            <c:ext xmlns:c16="http://schemas.microsoft.com/office/drawing/2014/chart" uri="{C3380CC4-5D6E-409C-BE32-E72D297353CC}">
              <c16:uniqueId val="{00000008-645C-4857-9A4E-EAB3B98E29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8373</c:v>
                </c:pt>
                <c:pt idx="5">
                  <c:v>8356</c:v>
                </c:pt>
                <c:pt idx="8">
                  <c:v>8529</c:v>
                </c:pt>
                <c:pt idx="11">
                  <c:v>8604</c:v>
                </c:pt>
                <c:pt idx="14">
                  <c:v>8692</c:v>
                </c:pt>
              </c:numCache>
            </c:numRef>
          </c:val>
          <c:extLst>
            <c:ext xmlns:c16="http://schemas.microsoft.com/office/drawing/2014/chart" uri="{C3380CC4-5D6E-409C-BE32-E72D297353CC}">
              <c16:uniqueId val="{00000000-8EF8-42F3-AD26-58F32E01BE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1027</c:v>
                </c:pt>
                <c:pt idx="5">
                  <c:v>789</c:v>
                </c:pt>
                <c:pt idx="8">
                  <c:v>1502</c:v>
                </c:pt>
                <c:pt idx="11">
                  <c:v>2017</c:v>
                </c:pt>
                <c:pt idx="14">
                  <c:v>2406</c:v>
                </c:pt>
              </c:numCache>
            </c:numRef>
          </c:val>
          <c:extLst>
            <c:ext xmlns:c16="http://schemas.microsoft.com/office/drawing/2014/chart" uri="{C3380CC4-5D6E-409C-BE32-E72D297353CC}">
              <c16:uniqueId val="{00000001-8EF8-42F3-AD26-58F32E01BE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3464</c:v>
                </c:pt>
                <c:pt idx="5">
                  <c:v>3524</c:v>
                </c:pt>
                <c:pt idx="8">
                  <c:v>3039</c:v>
                </c:pt>
                <c:pt idx="11">
                  <c:v>3236</c:v>
                </c:pt>
                <c:pt idx="14">
                  <c:v>3860</c:v>
                </c:pt>
              </c:numCache>
            </c:numRef>
          </c:val>
          <c:extLst>
            <c:ext xmlns:c16="http://schemas.microsoft.com/office/drawing/2014/chart" uri="{C3380CC4-5D6E-409C-BE32-E72D297353CC}">
              <c16:uniqueId val="{00000002-8EF8-42F3-AD26-58F32E01BE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237</c:v>
                </c:pt>
                <c:pt idx="3">
                  <c:v>285</c:v>
                </c:pt>
                <c:pt idx="6">
                  <c:v>339</c:v>
                </c:pt>
                <c:pt idx="9">
                  <c:v>242</c:v>
                </c:pt>
                <c:pt idx="12">
                  <c:v>0</c:v>
                </c:pt>
              </c:numCache>
            </c:numRef>
          </c:val>
          <c:extLst>
            <c:ext xmlns:c16="http://schemas.microsoft.com/office/drawing/2014/chart" uri="{C3380CC4-5D6E-409C-BE32-E72D297353CC}">
              <c16:uniqueId val="{00000003-8EF8-42F3-AD26-58F32E01BE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F8-42F3-AD26-58F32E01BE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F8-42F3-AD26-58F32E01BE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987</c:v>
                </c:pt>
                <c:pt idx="3">
                  <c:v>883</c:v>
                </c:pt>
                <c:pt idx="6">
                  <c:v>821</c:v>
                </c:pt>
                <c:pt idx="9">
                  <c:v>832</c:v>
                </c:pt>
                <c:pt idx="12">
                  <c:v>810</c:v>
                </c:pt>
              </c:numCache>
            </c:numRef>
          </c:val>
          <c:extLst>
            <c:ext xmlns:c16="http://schemas.microsoft.com/office/drawing/2014/chart" uri="{C3380CC4-5D6E-409C-BE32-E72D297353CC}">
              <c16:uniqueId val="{00000006-8EF8-42F3-AD26-58F32E01BE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4781</c:v>
                </c:pt>
                <c:pt idx="3">
                  <c:v>4743</c:v>
                </c:pt>
                <c:pt idx="6">
                  <c:v>4640</c:v>
                </c:pt>
                <c:pt idx="9">
                  <c:v>4304</c:v>
                </c:pt>
                <c:pt idx="12">
                  <c:v>3965</c:v>
                </c:pt>
              </c:numCache>
            </c:numRef>
          </c:val>
          <c:extLst>
            <c:ext xmlns:c16="http://schemas.microsoft.com/office/drawing/2014/chart" uri="{C3380CC4-5D6E-409C-BE32-E72D297353CC}">
              <c16:uniqueId val="{00000007-8EF8-42F3-AD26-58F32E01BE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963</c:v>
                </c:pt>
                <c:pt idx="3">
                  <c:v>1628</c:v>
                </c:pt>
                <c:pt idx="6">
                  <c:v>1876</c:v>
                </c:pt>
                <c:pt idx="9">
                  <c:v>2715</c:v>
                </c:pt>
                <c:pt idx="12">
                  <c:v>2555</c:v>
                </c:pt>
              </c:numCache>
            </c:numRef>
          </c:val>
          <c:extLst>
            <c:ext xmlns:c16="http://schemas.microsoft.com/office/drawing/2014/chart" uri="{C3380CC4-5D6E-409C-BE32-E72D297353CC}">
              <c16:uniqueId val="{00000008-8EF8-42F3-AD26-58F32E01BE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EF8-42F3-AD26-58F32E01BE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5918</c:v>
                </c:pt>
                <c:pt idx="3">
                  <c:v>6532</c:v>
                </c:pt>
                <c:pt idx="6">
                  <c:v>7379</c:v>
                </c:pt>
                <c:pt idx="9">
                  <c:v>8376</c:v>
                </c:pt>
                <c:pt idx="12">
                  <c:v>8739</c:v>
                </c:pt>
              </c:numCache>
            </c:numRef>
          </c:val>
          <c:extLst>
            <c:ext xmlns:c16="http://schemas.microsoft.com/office/drawing/2014/chart" uri="{C3380CC4-5D6E-409C-BE32-E72D297353CC}">
              <c16:uniqueId val="{0000000A-8EF8-42F3-AD26-58F32E01BE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c:v>
                </c:pt>
                <c:pt idx="2">
                  <c:v>#N/A</c:v>
                </c:pt>
                <c:pt idx="3">
                  <c:v>#N/A</c:v>
                </c:pt>
                <c:pt idx="4">
                  <c:v>1402</c:v>
                </c:pt>
                <c:pt idx="5">
                  <c:v>#N/A</c:v>
                </c:pt>
                <c:pt idx="6">
                  <c:v>#N/A</c:v>
                </c:pt>
                <c:pt idx="7">
                  <c:v>1986</c:v>
                </c:pt>
                <c:pt idx="8">
                  <c:v>#N/A</c:v>
                </c:pt>
                <c:pt idx="9">
                  <c:v>#N/A</c:v>
                </c:pt>
                <c:pt idx="10">
                  <c:v>2612</c:v>
                </c:pt>
                <c:pt idx="11">
                  <c:v>#N/A</c:v>
                </c:pt>
                <c:pt idx="12">
                  <c:v>#N/A</c:v>
                </c:pt>
                <c:pt idx="13">
                  <c:v>1111</c:v>
                </c:pt>
                <c:pt idx="14">
                  <c:v>#N/A</c:v>
                </c:pt>
              </c:numCache>
            </c:numRef>
          </c:val>
          <c:smooth val="0"/>
          <c:extLst>
            <c:ext xmlns:c16="http://schemas.microsoft.com/office/drawing/2014/chart" uri="{C3380CC4-5D6E-409C-BE32-E72D297353CC}">
              <c16:uniqueId val="{0000000B-8EF8-42F3-AD26-58F32E01BE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1513</c:v>
                </c:pt>
                <c:pt idx="1">
                  <c:v>1813</c:v>
                </c:pt>
                <c:pt idx="2">
                  <c:v>2260</c:v>
                </c:pt>
              </c:numCache>
            </c:numRef>
          </c:val>
          <c:extLst>
            <c:ext xmlns:c16="http://schemas.microsoft.com/office/drawing/2014/chart" uri="{C3380CC4-5D6E-409C-BE32-E72D297353CC}">
              <c16:uniqueId val="{00000000-3FC1-452D-B9D9-EEF1ABC528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27</c:v>
                </c:pt>
                <c:pt idx="1">
                  <c:v>27</c:v>
                </c:pt>
                <c:pt idx="2">
                  <c:v>27</c:v>
                </c:pt>
              </c:numCache>
            </c:numRef>
          </c:val>
          <c:extLst>
            <c:ext xmlns:c16="http://schemas.microsoft.com/office/drawing/2014/chart" uri="{C3380CC4-5D6E-409C-BE32-E72D297353CC}">
              <c16:uniqueId val="{00000001-3FC1-452D-B9D9-EEF1ABC528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537</c:v>
                </c:pt>
                <c:pt idx="1">
                  <c:v>384</c:v>
                </c:pt>
                <c:pt idx="2">
                  <c:v>519</c:v>
                </c:pt>
              </c:numCache>
            </c:numRef>
          </c:val>
          <c:extLst>
            <c:ext xmlns:c16="http://schemas.microsoft.com/office/drawing/2014/chart" uri="{C3380CC4-5D6E-409C-BE32-E72D297353CC}">
              <c16:uniqueId val="{00000002-3FC1-452D-B9D9-EEF1ABC528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年度に借入した中央公民館複合化改修事業、学校給食センター建設事業等の元金償還開始により、元利償還金が増加したことが、分子の増に大きく影響している。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満期一括償還を行っていない。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令和３年度においては、大河原中学校屋内運動場増改築事業に係る起債で</a:t>
          </a:r>
          <a:r>
            <a:rPr kumimoji="1" lang="en-US" altLang="ja-JP" sz="1400">
              <a:latin typeface="ＭＳ ゴシック" pitchFamily="49" charset="-128"/>
              <a:ea typeface="ＭＳ ゴシック" pitchFamily="49" charset="-128"/>
            </a:rPr>
            <a:t>355</a:t>
          </a:r>
          <a:r>
            <a:rPr kumimoji="1" lang="ja-JP" altLang="en-US" sz="1400">
              <a:latin typeface="ＭＳ ゴシック" pitchFamily="49" charset="-128"/>
              <a:ea typeface="ＭＳ ゴシック" pitchFamily="49" charset="-128"/>
            </a:rPr>
            <a:t>百万、道路整備の公共施設等適正管理推進事業債</a:t>
          </a:r>
          <a:r>
            <a:rPr kumimoji="1" lang="en-US" altLang="ja-JP" sz="1400">
              <a:latin typeface="ＭＳ ゴシック" pitchFamily="49" charset="-128"/>
              <a:ea typeface="ＭＳ ゴシック" pitchFamily="49" charset="-128"/>
            </a:rPr>
            <a:t>276</a:t>
          </a:r>
          <a:r>
            <a:rPr kumimoji="1" lang="ja-JP" altLang="en-US" sz="1400">
              <a:latin typeface="ＭＳ ゴシック" pitchFamily="49" charset="-128"/>
              <a:ea typeface="ＭＳ ゴシック" pitchFamily="49" charset="-128"/>
            </a:rPr>
            <a:t>百万円、白石川右岸河川敷等整備事業で</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百万円、南桜公園整備事業で</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百万円等、多くの借入を行ったことにより地方債現在高は増加したものの、ふるさと寄附金の増により基金への積立を行ったことにより、充当可能基金が増加したため、分子が減少したものと考えられる。</a:t>
          </a:r>
          <a:r>
            <a:rPr kumimoji="1" lang="en-US" altLang="ja-JP" sz="1400">
              <a:latin typeface="ＭＳ ゴシック" pitchFamily="49" charset="-128"/>
              <a:ea typeface="ＭＳ ゴシック" pitchFamily="49" charset="-128"/>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ふるさと寄附金の大幅な増等により、財政調整基金の取り崩しを行わず、また財政調整基金や公共施設等整備基金へ積立を行ったことにより、昨年度末より大幅な増となった。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増により財政調整基金及び公共施設等整備基金に積立を行ったことにより基金残高が増え、緊急に対策が必要な状況ではないものの、ふるさと寄附金は経常的に見込める歳入ではなく、また今後も新型コロナウイルス感染症対策や災害対応の不足の事態や、公共施設の老朽化対策、また本格化している白石川右岸河川敷等整備事業等の財政需要の増大が見込まれることから、令和３年度に増加した基金を有効に活用しながらも、一定の残高を確保していく。また、目的基金においては、設置条例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公共施設等の更新、改修及び除却に充てることを目的とする。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　　地域における福祉活動の促進、快適な生活環境の形成等、高齢化社会に対応した施策に充てることを目的とする。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教育振興慈愛基金　　青少年の健全育成及び教育の振興に寄与する事業に充てることを目的とする。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田園文化創造基金　　緑豊かで活力ある田園形成のための地域活動の強化・支援に充てることを目的とする。（果実運用型）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森林環境譲与税のために設置。森林の整備及びその促進に関する施策に要する経費に充てることを目的とする。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旧桜保育所解体工事費へ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百万円、大河原中学校屋内運動場増改築工事費へ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百万円の取り崩しをおこなったが、ふるさと寄附金の増により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百万円の積立を行ったことから、前年度より残高が増加した。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　森林環境譲与税の交付額の増により、３百万円の積立を行ったことから残高が増加した。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長寿社会対策基金・教育振興慈愛基金については、それぞれ目的に沿った事業に充当したことにより減となっている。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今後も金ケ瀬小学校の大規模修繕や、仙南地域広域行政事務組合所有の仙南芸術文化ホールの大規模改修の負担金への充当が予定されている。老朽化した施設は未だ多くあり公共施設等整備基金は貴重な財源となっている。令和３年度の増分を有効に活用しながら、今後の財政需要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他の基金については、基金の目的に応じた活用を図る。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ふるさと寄附金の増により取り崩しをせず、決算積立で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百万円、利子積立４百万円のほかに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百万円の積立を行ったことから、残高が大幅に増加した。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年度のみやぎ県南中核病院開設以降、基金残高は減少が顕著となり、また令和元年度の台風第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号等、災害対応でも基金を多く取り崩し対応してきた。令和３年度についてはふるさと寄附金の増により増加したが、一時的なものと捉えている。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社会情勢や経済状況に応じて迅速な対応が求められる際の、貴重な財源となるものであることから、適切な財政計画に基づいた基金の活用に努める。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令和３年度はふるさと寄附金の増により一時的に増額したものの、ふるさと寄附金は経常的に見込める歳入ではないことから、増額分を有効に活用しながらも、標準財政規模の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百万円）以上を一応の基準とし、残高の確保に努めていく。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利子分の積立以外で増減がない状態が続いているが、近年施設の更新及び大規模改修が続いたことにより公債費が増大しており、また金利が上昇傾向であることから、減債基金への積立・取り崩しによる一括償還等を検討する必要がある。社会情勢や財政状況を踏まえながら、有効に活用し財政負担の軽減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都市部や近隣県にアクセスしやすい立地であり、少子化の状況でも比較的人口減少が緩やかであることや、立地を生かした企業誘致等により税収は安定しており、また新型コロナウイルス感染症の影響による減収もさほどみられなかったことから、全国平均・県内平均を上回る財政力指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ただし、類似団体平均と比較すると低い水準にあることから、引き続き町税等の収入確保に努める。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寄附金の大幅な増により歳入に余剰が見込まれたことから、臨時財政対策債の借入を行わず、また令和３年度まで続いた施設の更新・大規模改修で借入した起債の元金償還開始により公債費は増加しているものの、普通交付税の再算定等、一般財源となる各種交付金の増により経常収支比率は前年同程度となった。また臨時財政対策債の借入を行わなかったことから、類似団体平均を大幅に上回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今後も人件費・公債費は増加が見込まれるため、財政運営の硬直化に陥らないよう十分に留意していく必要がある。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66</xdr:row>
      <xdr:rowOff>162983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47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66463</xdr:rowOff>
    </xdr:from>
    <xdr:to>
      <xdr:col>19</xdr:col>
      <xdr:colOff>133350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3821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097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63094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165523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9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112183</xdr:rowOff>
    </xdr:from>
    <xdr:to>
      <xdr:col>23</xdr:col>
      <xdr:colOff>184150</xdr:colOff>
      <xdr:row>67</xdr:row>
      <xdr:rowOff>42333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8060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113894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ふるさと寄附金の大幅な増により、委託料等の経費も増加し、令和２年度以前より物件費が大幅な増額となり、また類似団体平均も大幅に上回ったと考えられる。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ふるさと寄附金の経費の増については、歳入（寄附金）の増に伴うものであるため問題はないが、公共施設の老朽化による修繕等が増え物件費・維持補修費の増加が想定されることから、総合管理計画及び個別施設計画を有効に活用し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112426</xdr:rowOff>
    </xdr:from>
    <xdr:to>
      <xdr:col>23</xdr:col>
      <xdr:colOff>133350</xdr:colOff>
      <xdr:row>85</xdr:row>
      <xdr:rowOff>73234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71326"/>
          <a:ext cx="838200" cy="4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162463</xdr:rowOff>
    </xdr:from>
    <xdr:to>
      <xdr:col>19</xdr:col>
      <xdr:colOff>133350</xdr:colOff>
      <xdr:row>82</xdr:row>
      <xdr:rowOff>112426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9913"/>
          <a:ext cx="889000" cy="1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108846</xdr:rowOff>
    </xdr:from>
    <xdr:to>
      <xdr:col>15</xdr:col>
      <xdr:colOff>82550</xdr:colOff>
      <xdr:row>81</xdr:row>
      <xdr:rowOff>162463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6296"/>
          <a:ext cx="889000" cy="5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68675</xdr:rowOff>
    </xdr:from>
    <xdr:to>
      <xdr:col>11</xdr:col>
      <xdr:colOff>31750</xdr:colOff>
      <xdr:row>81</xdr:row>
      <xdr:rowOff>108846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6125"/>
          <a:ext cx="889000" cy="4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22434</xdr:rowOff>
    </xdr:from>
    <xdr:to>
      <xdr:col>23</xdr:col>
      <xdr:colOff>184150</xdr:colOff>
      <xdr:row>85</xdr:row>
      <xdr:rowOff>124034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165961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6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61626</xdr:rowOff>
    </xdr:from>
    <xdr:to>
      <xdr:col>19</xdr:col>
      <xdr:colOff>184150</xdr:colOff>
      <xdr:row>82</xdr:row>
      <xdr:rowOff>163226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148003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06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111663</xdr:rowOff>
    </xdr:from>
    <xdr:to>
      <xdr:col>15</xdr:col>
      <xdr:colOff>133350</xdr:colOff>
      <xdr:row>82</xdr:row>
      <xdr:rowOff>41813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51990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58046</xdr:rowOff>
    </xdr:from>
    <xdr:to>
      <xdr:col>11</xdr:col>
      <xdr:colOff>82550</xdr:colOff>
      <xdr:row>81</xdr:row>
      <xdr:rowOff>159646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169823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17875</xdr:rowOff>
    </xdr:from>
    <xdr:to>
      <xdr:col>7</xdr:col>
      <xdr:colOff>31750</xdr:colOff>
      <xdr:row>81</xdr:row>
      <xdr:rowOff>119475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129652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全国町村平均とほぼ同様であるが、類似団体比較では下回っている。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定年退職者が重なる年代のピークはやや過ぎたことから、今後は同程度の指数で推移していくと考えられる。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引き続き適切な定員管理・給与水準の精査に努めていく。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24305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116114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1741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人当たりの職員数は、全国平均や県内平均は下回っているものの、類似団体平均では引き続き上回っている状況である。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再任用職員の増加や、デジタル化等新たな重点事業に係る職員の採用などにより、今後も職員数は増加する見込みとなっている。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引き続き定員適正化計画に基づき、適切な定員管理に努めていく。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45266</xdr:rowOff>
    </xdr:from>
    <xdr:to>
      <xdr:col>81</xdr:col>
      <xdr:colOff>44450</xdr:colOff>
      <xdr:row>61</xdr:row>
      <xdr:rowOff>50437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0371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28031</xdr:rowOff>
    </xdr:from>
    <xdr:to>
      <xdr:col>77</xdr:col>
      <xdr:colOff>44450</xdr:colOff>
      <xdr:row>61</xdr:row>
      <xdr:rowOff>50437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6481"/>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28031</xdr:rowOff>
    </xdr:from>
    <xdr:to>
      <xdr:col>72</xdr:col>
      <xdr:colOff>203200</xdr:colOff>
      <xdr:row>61</xdr:row>
      <xdr:rowOff>40096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64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22860</xdr:rowOff>
    </xdr:from>
    <xdr:to>
      <xdr:col>68</xdr:col>
      <xdr:colOff>152400</xdr:colOff>
      <xdr:row>61</xdr:row>
      <xdr:rowOff>40096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813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165916</xdr:rowOff>
    </xdr:from>
    <xdr:to>
      <xdr:col>81</xdr:col>
      <xdr:colOff>95250</xdr:colOff>
      <xdr:row>61</xdr:row>
      <xdr:rowOff>96066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137993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2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86014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148681</xdr:rowOff>
    </xdr:from>
    <xdr:to>
      <xdr:col>73</xdr:col>
      <xdr:colOff>44450</xdr:colOff>
      <xdr:row>61</xdr:row>
      <xdr:rowOff>78831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63608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160746</xdr:rowOff>
    </xdr:from>
    <xdr:to>
      <xdr:col>68</xdr:col>
      <xdr:colOff>203200</xdr:colOff>
      <xdr:row>61</xdr:row>
      <xdr:rowOff>90896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75673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58437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借入した中央公民館複合化改修事業、学校給食センター建設事業等の元金償還開始により、実質公債費比率は上昇し、初のプラスの数値となった。類似団体平均は下回っているものの、今後桜保育所建設や大河原中学校増改築等、令和３年度まで続いた施設の更新・大規模改修に係る借入の元金償還が開始されることから、さらに実質公債費比率が上昇するのは確実な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引き続き新規の借入を抑制しながら、繰上償還等も検討し改善を図っていく。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103596</xdr:rowOff>
    </xdr:from>
    <xdr:to>
      <xdr:col>81</xdr:col>
      <xdr:colOff>44450</xdr:colOff>
      <xdr:row>37</xdr:row>
      <xdr:rowOff>151856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4724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103596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9898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55336</xdr:rowOff>
    </xdr:from>
    <xdr:to>
      <xdr:col>72</xdr:col>
      <xdr:colOff>203200</xdr:colOff>
      <xdr:row>37</xdr:row>
      <xdr:rowOff>55336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55336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101056</xdr:rowOff>
    </xdr:from>
    <xdr:to>
      <xdr:col>81</xdr:col>
      <xdr:colOff>95250</xdr:colOff>
      <xdr:row>38</xdr:row>
      <xdr:rowOff>31206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117583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52796</xdr:rowOff>
    </xdr:from>
    <xdr:to>
      <xdr:col>77</xdr:col>
      <xdr:colOff>95250</xdr:colOff>
      <xdr:row>37</xdr:row>
      <xdr:rowOff>154396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164573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6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4536</xdr:rowOff>
    </xdr:from>
    <xdr:to>
      <xdr:col>68</xdr:col>
      <xdr:colOff>203200</xdr:colOff>
      <xdr:row>37</xdr:row>
      <xdr:rowOff>106136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116313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施設の更新・大規模修繕が続いており、令和３年度においても大河原中学校屋内運動場増改築事業・南桜公園整備事業・白石川右岸河川敷整備事業等で借入を行っており地方債現在高は増加しているものの、ふるさと寄附金の大幅な増により基金への積立を行ったことから、充当可能基金額が増え将来負担比率の改善につながった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時的に改善したものの、ふるさと寄附金は経常的に見込める歳入ではなく、また今後も学校施設等、公共施設の大規模修繕が予定されていることから、引き続き事業の査定の強化及び起債借入の抑制を図り、将来負担の軽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103223</xdr:rowOff>
    </xdr:from>
    <xdr:to>
      <xdr:col>81</xdr:col>
      <xdr:colOff>44450</xdr:colOff>
      <xdr:row>18</xdr:row>
      <xdr:rowOff>55386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74973"/>
          <a:ext cx="838200" cy="46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71332</xdr:rowOff>
    </xdr:from>
    <xdr:to>
      <xdr:col>77</xdr:col>
      <xdr:colOff>44450</xdr:colOff>
      <xdr:row>18</xdr:row>
      <xdr:rowOff>55386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985982"/>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63147</xdr:rowOff>
    </xdr:from>
    <xdr:to>
      <xdr:col>72</xdr:col>
      <xdr:colOff>203200</xdr:colOff>
      <xdr:row>17</xdr:row>
      <xdr:rowOff>71332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806347"/>
          <a:ext cx="8890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148519</xdr:rowOff>
    </xdr:from>
    <xdr:to>
      <xdr:col>68</xdr:col>
      <xdr:colOff>152400</xdr:colOff>
      <xdr:row>16</xdr:row>
      <xdr:rowOff>63147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377369"/>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52423</xdr:rowOff>
    </xdr:from>
    <xdr:to>
      <xdr:col>81</xdr:col>
      <xdr:colOff>95250</xdr:colOff>
      <xdr:row>15</xdr:row>
      <xdr:rowOff>154023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24500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9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4586</xdr:rowOff>
    </xdr:from>
    <xdr:to>
      <xdr:col>77</xdr:col>
      <xdr:colOff>95250</xdr:colOff>
      <xdr:row>18</xdr:row>
      <xdr:rowOff>106186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90963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7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20532</xdr:rowOff>
    </xdr:from>
    <xdr:to>
      <xdr:col>73</xdr:col>
      <xdr:colOff>44450</xdr:colOff>
      <xdr:row>17</xdr:row>
      <xdr:rowOff>122132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106909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12347</xdr:rowOff>
    </xdr:from>
    <xdr:to>
      <xdr:col>68</xdr:col>
      <xdr:colOff>203200</xdr:colOff>
      <xdr:row>16</xdr:row>
      <xdr:rowOff>113947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98724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97719</xdr:rowOff>
    </xdr:from>
    <xdr:to>
      <xdr:col>64</xdr:col>
      <xdr:colOff>152400</xdr:colOff>
      <xdr:row>14</xdr:row>
      <xdr:rowOff>27869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38046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定年退職者が多い年度が続いたことにより、会計年度職員制度の開始・改正による増がある中でも人件費はほぼ横ばいとなっている。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今後は再任用職員の増や、デジタル化等の重点事業に係る人員の増等により、増加していくと考えられる。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42418</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6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公共施設に係る修繕等や、外部委託による委託料の増加により、全国平均や類似団体平均を上回る状況が続いている。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経費が適切であるかの精査を強化していく。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161290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3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115570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022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159004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559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給付費の加算による保育施設への施設型給付費等の増や、障害福祉サービス費において、対象者やサービス利用が増えたことにより増加となっている。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また、老人ホーム入居者も増えており、措置費も増加している。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障害福祉サービス費や老人ホーム措置費は減となる要素がなく、また少子化対策により保育施設等への給付費も増加となる可能性が高いことから、今後も扶助費は増加していくものと思われる。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95250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91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7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令和３年度は、桜保育所等更新したばかりの施設が多く維持補修費が一時的に減となった。</a:t>
          </a:r>
        </a:p>
        <a:p>
          <a:r>
            <a:rPr kumimoji="1" lang="ja-JP" altLang="en-US" sz="1300">
              <a:latin typeface="ＭＳ Ｐゴシック" panose="020B0600070205080204" pitchFamily="50" charset="-128"/>
              <a:ea typeface="ＭＳ Ｐゴシック" panose="020B0600070205080204" pitchFamily="50" charset="-128"/>
            </a:rPr>
            <a:t>しかし、高齢化の影響により介護保険特別会計・後期高齢者医療特別会計への繰出金が増加傾向にあり、また老朽化した施設も未だ多くあることから維持補修費も今後は増加が見込まれる。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56</xdr:row>
      <xdr:rowOff>1815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70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57</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030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159657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60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58</xdr:row>
      <xdr:rowOff>159657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404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下水道事業への繰出金や、仙南地域広域行政事務組合やみやぎ県南中核病院への負担金が割合の多くを占めている。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仙南地域広域行政事務組合の負担金については、施設の老朽化対策等でますますの増加が見込まれる。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また、みやぎ県南中核病院については、経営の回復がみられるものの、町の財政に与える影響は大きいことから、引き続き健全な病院運営を求めていく。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10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39</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27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151638</xdr:rowOff>
    </xdr:from>
    <xdr:to>
      <xdr:col>65</xdr:col>
      <xdr:colOff>53975</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年度に借入した中央公民館複合化改修事業、学校給食センター建設事業等の元金償還開始により、公債費は増加となった。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全国平均や類似団体平均は下回っているものの、今後桜保育所建設や大河原中学校増改築等、令和３年度まで続いた施設の更新・大規模改修に係る借入の元金償還が開始されることから、さらに増加するのは確実な状況である。</a:t>
          </a:r>
        </a:p>
        <a:p>
          <a:r>
            <a:rPr kumimoji="1" lang="ja-JP" altLang="en-US" sz="1200">
              <a:latin typeface="ＭＳ Ｐゴシック" panose="020B0600070205080204" pitchFamily="50" charset="-128"/>
              <a:ea typeface="ＭＳ Ｐゴシック" panose="020B0600070205080204" pitchFamily="50" charset="-128"/>
            </a:rPr>
            <a:t>財政運営の硬直化が懸念されるため、引き続き新規の借入を抑制しながら、健全な財政運営に努めていきたい。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147574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743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74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697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仙南地域広域行政事務組合及びみやぎ県南中核病院等に対する負担金や、下水道事業への補助費等の支出は引き続き伸びることが考えられる一方、扶助費や物件費についても減となる要素はなく、引き続き増加が予想さ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経常的な負担が全体に占める割合が今後も高くなることが見込まれる。</a:t>
          </a:r>
        </a:p>
        <a:p>
          <a:r>
            <a:rPr kumimoji="1" lang="ja-JP" altLang="en-US" sz="1200">
              <a:latin typeface="ＭＳ Ｐゴシック" panose="020B0600070205080204" pitchFamily="50" charset="-128"/>
              <a:ea typeface="ＭＳ Ｐゴシック" panose="020B0600070205080204" pitchFamily="50" charset="-128"/>
            </a:rPr>
            <a:t>削減することが困難な経費ではあるが、引き続き精査を強化するなどし改善に努めたい。</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100330</xdr:rowOff>
    </xdr:from>
    <xdr:to>
      <xdr:col>82</xdr:col>
      <xdr:colOff>107950</xdr:colOff>
      <xdr:row>80</xdr:row>
      <xdr:rowOff>123189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8163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62230</xdr:rowOff>
    </xdr:from>
    <xdr:to>
      <xdr:col>78</xdr:col>
      <xdr:colOff>69850</xdr:colOff>
      <xdr:row>80</xdr:row>
      <xdr:rowOff>123189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78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50800</xdr:rowOff>
    </xdr:from>
    <xdr:to>
      <xdr:col>73</xdr:col>
      <xdr:colOff>180975</xdr:colOff>
      <xdr:row>80</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66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67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49530</xdr:rowOff>
    </xdr:from>
    <xdr:to>
      <xdr:col>82</xdr:col>
      <xdr:colOff>158750</xdr:colOff>
      <xdr:row>80</xdr:row>
      <xdr:rowOff>151130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129557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6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72389</xdr:rowOff>
    </xdr:from>
    <xdr:to>
      <xdr:col>78</xdr:col>
      <xdr:colOff>120650</xdr:colOff>
      <xdr:row>81</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158766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7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11430</xdr:rowOff>
    </xdr:from>
    <xdr:to>
      <xdr:col>74</xdr:col>
      <xdr:colOff>31750</xdr:colOff>
      <xdr:row>80</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7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97807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0</xdr:rowOff>
    </xdr:from>
    <xdr:to>
      <xdr:col>69</xdr:col>
      <xdr:colOff>142875</xdr:colOff>
      <xdr:row>80</xdr:row>
      <xdr:rowOff>101600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86377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65534</xdr:rowOff>
    </xdr:from>
    <xdr:to>
      <xdr:col>29</xdr:col>
      <xdr:colOff>127000</xdr:colOff>
      <xdr:row>17</xdr:row>
      <xdr:rowOff>81291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27809"/>
          <a:ext cx="647700" cy="15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50311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12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62480</xdr:rowOff>
    </xdr:from>
    <xdr:to>
      <xdr:col>26</xdr:col>
      <xdr:colOff>50800</xdr:colOff>
      <xdr:row>17</xdr:row>
      <xdr:rowOff>81291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24755"/>
          <a:ext cx="6985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62480</xdr:rowOff>
    </xdr:from>
    <xdr:to>
      <xdr:col>22</xdr:col>
      <xdr:colOff>114300</xdr:colOff>
      <xdr:row>17</xdr:row>
      <xdr:rowOff>100069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24755"/>
          <a:ext cx="6985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89618</xdr:rowOff>
    </xdr:from>
    <xdr:to>
      <xdr:col>18</xdr:col>
      <xdr:colOff>177800</xdr:colOff>
      <xdr:row>17</xdr:row>
      <xdr:rowOff>100069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1893"/>
          <a:ext cx="698500" cy="1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14734</xdr:rowOff>
    </xdr:from>
    <xdr:to>
      <xdr:col>29</xdr:col>
      <xdr:colOff>177800</xdr:colOff>
      <xdr:row>17</xdr:row>
      <xdr:rowOff>116334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77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31261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30491</xdr:rowOff>
    </xdr:from>
    <xdr:to>
      <xdr:col>26</xdr:col>
      <xdr:colOff>101600</xdr:colOff>
      <xdr:row>17</xdr:row>
      <xdr:rowOff>132091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142268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1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11680</xdr:rowOff>
    </xdr:from>
    <xdr:to>
      <xdr:col>22</xdr:col>
      <xdr:colOff>165100</xdr:colOff>
      <xdr:row>17</xdr:row>
      <xdr:rowOff>113280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123457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49269</xdr:rowOff>
    </xdr:from>
    <xdr:to>
      <xdr:col>19</xdr:col>
      <xdr:colOff>38100</xdr:colOff>
      <xdr:row>17</xdr:row>
      <xdr:rowOff>150869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161046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38818</xdr:rowOff>
    </xdr:from>
    <xdr:to>
      <xdr:col>15</xdr:col>
      <xdr:colOff>101600</xdr:colOff>
      <xdr:row>17</xdr:row>
      <xdr:rowOff>140418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150595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156908</xdr:rowOff>
    </xdr:from>
    <xdr:to>
      <xdr:col>29</xdr:col>
      <xdr:colOff>127000</xdr:colOff>
      <xdr:row>37</xdr:row>
      <xdr:rowOff>40418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110158"/>
          <a:ext cx="647700" cy="54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40418</xdr:rowOff>
    </xdr:from>
    <xdr:to>
      <xdr:col>26</xdr:col>
      <xdr:colOff>50800</xdr:colOff>
      <xdr:row>37</xdr:row>
      <xdr:rowOff>66726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65118"/>
          <a:ext cx="698500" cy="2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66726</xdr:rowOff>
    </xdr:from>
    <xdr:to>
      <xdr:col>22</xdr:col>
      <xdr:colOff>114300</xdr:colOff>
      <xdr:row>37</xdr:row>
      <xdr:rowOff>84728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191426"/>
          <a:ext cx="698500" cy="18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84728</xdr:rowOff>
    </xdr:from>
    <xdr:to>
      <xdr:col>18</xdr:col>
      <xdr:colOff>177800</xdr:colOff>
      <xdr:row>37</xdr:row>
      <xdr:rowOff>109760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209428"/>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106108</xdr:rowOff>
    </xdr:from>
    <xdr:to>
      <xdr:col>29</xdr:col>
      <xdr:colOff>177800</xdr:colOff>
      <xdr:row>37</xdr:row>
      <xdr:rowOff>36258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5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78185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161068</xdr:rowOff>
    </xdr:from>
    <xdr:to>
      <xdr:col>26</xdr:col>
      <xdr:colOff>101600</xdr:colOff>
      <xdr:row>37</xdr:row>
      <xdr:rowOff>91218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1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75995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0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15926</xdr:rowOff>
    </xdr:from>
    <xdr:to>
      <xdr:col>22</xdr:col>
      <xdr:colOff>165100</xdr:colOff>
      <xdr:row>37</xdr:row>
      <xdr:rowOff>117526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40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102303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33928</xdr:rowOff>
    </xdr:from>
    <xdr:to>
      <xdr:col>19</xdr:col>
      <xdr:colOff>38100</xdr:colOff>
      <xdr:row>37</xdr:row>
      <xdr:rowOff>135528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5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120305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4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58960</xdr:rowOff>
    </xdr:from>
    <xdr:to>
      <xdr:col>15</xdr:col>
      <xdr:colOff>101600</xdr:colOff>
      <xdr:row>37</xdr:row>
      <xdr:rowOff>160560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8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145337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7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127927</xdr:rowOff>
    </xdr:from>
    <xdr:to>
      <xdr:col>24</xdr:col>
      <xdr:colOff>63500</xdr:colOff>
      <xdr:row>36</xdr:row>
      <xdr:rowOff>152178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00127"/>
          <a:ext cx="8382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152178</xdr:rowOff>
    </xdr:from>
    <xdr:to>
      <xdr:col>19</xdr:col>
      <xdr:colOff>177800</xdr:colOff>
      <xdr:row>36</xdr:row>
      <xdr:rowOff>156292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437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156292</xdr:rowOff>
    </xdr:from>
    <xdr:to>
      <xdr:col>15</xdr:col>
      <xdr:colOff>50800</xdr:colOff>
      <xdr:row>37</xdr:row>
      <xdr:rowOff>21209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8492"/>
          <a:ext cx="8890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164351</xdr:rowOff>
    </xdr:from>
    <xdr:to>
      <xdr:col>10</xdr:col>
      <xdr:colOff>114300</xdr:colOff>
      <xdr:row>37</xdr:row>
      <xdr:rowOff>21209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655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77127</xdr:rowOff>
    </xdr:from>
    <xdr:to>
      <xdr:col>24</xdr:col>
      <xdr:colOff>114300</xdr:colOff>
      <xdr:row>37</xdr:row>
      <xdr:rowOff>7277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55554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101378</xdr:rowOff>
    </xdr:from>
    <xdr:to>
      <xdr:col>20</xdr:col>
      <xdr:colOff>38100</xdr:colOff>
      <xdr:row>37</xdr:row>
      <xdr:rowOff>31528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22655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105492</xdr:rowOff>
    </xdr:from>
    <xdr:to>
      <xdr:col>15</xdr:col>
      <xdr:colOff>101600</xdr:colOff>
      <xdr:row>37</xdr:row>
      <xdr:rowOff>35642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52169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141859</xdr:rowOff>
    </xdr:from>
    <xdr:to>
      <xdr:col>10</xdr:col>
      <xdr:colOff>165100</xdr:colOff>
      <xdr:row>37</xdr:row>
      <xdr:rowOff>72009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113551</xdr:rowOff>
    </xdr:from>
    <xdr:to>
      <xdr:col>6</xdr:col>
      <xdr:colOff>38100</xdr:colOff>
      <xdr:row>37</xdr:row>
      <xdr:rowOff>43701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60228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171171</xdr:rowOff>
    </xdr:from>
    <xdr:to>
      <xdr:col>24</xdr:col>
      <xdr:colOff>63500</xdr:colOff>
      <xdr:row>56</xdr:row>
      <xdr:rowOff>83439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86571"/>
          <a:ext cx="838200" cy="5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83439</xdr:rowOff>
    </xdr:from>
    <xdr:to>
      <xdr:col>19</xdr:col>
      <xdr:colOff>177800</xdr:colOff>
      <xdr:row>57</xdr:row>
      <xdr:rowOff>36805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84639"/>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36805</xdr:rowOff>
    </xdr:from>
    <xdr:to>
      <xdr:col>15</xdr:col>
      <xdr:colOff>50800</xdr:colOff>
      <xdr:row>57</xdr:row>
      <xdr:rowOff>93091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09455"/>
          <a:ext cx="8890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93091</xdr:rowOff>
    </xdr:from>
    <xdr:to>
      <xdr:col>10</xdr:col>
      <xdr:colOff>114300</xdr:colOff>
      <xdr:row>57</xdr:row>
      <xdr:rowOff>143802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65741"/>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120371</xdr:rowOff>
    </xdr:from>
    <xdr:to>
      <xdr:col>24</xdr:col>
      <xdr:colOff>114300</xdr:colOff>
      <xdr:row>53</xdr:row>
      <xdr:rowOff>50521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143248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32639</xdr:rowOff>
    </xdr:from>
    <xdr:to>
      <xdr:col>20</xdr:col>
      <xdr:colOff>38100</xdr:colOff>
      <xdr:row>56</xdr:row>
      <xdr:rowOff>134239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157455</xdr:rowOff>
    </xdr:from>
    <xdr:to>
      <xdr:col>15</xdr:col>
      <xdr:colOff>101600</xdr:colOff>
      <xdr:row>57</xdr:row>
      <xdr:rowOff>87605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42291</xdr:rowOff>
    </xdr:from>
    <xdr:to>
      <xdr:col>10</xdr:col>
      <xdr:colOff>165100</xdr:colOff>
      <xdr:row>57</xdr:row>
      <xdr:rowOff>143891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135018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93002</xdr:rowOff>
    </xdr:from>
    <xdr:to>
      <xdr:col>6</xdr:col>
      <xdr:colOff>38100</xdr:colOff>
      <xdr:row>58</xdr:row>
      <xdr:rowOff>23152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149805</xdr:rowOff>
    </xdr:from>
    <xdr:to>
      <xdr:col>24</xdr:col>
      <xdr:colOff>63500</xdr:colOff>
      <xdr:row>77</xdr:row>
      <xdr:rowOff>162514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1455"/>
          <a:ext cx="838200" cy="1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162514</xdr:rowOff>
    </xdr:from>
    <xdr:to>
      <xdr:col>19</xdr:col>
      <xdr:colOff>177800</xdr:colOff>
      <xdr:row>78</xdr:row>
      <xdr:rowOff>69062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64164"/>
          <a:ext cx="889000" cy="7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51095</xdr:rowOff>
    </xdr:from>
    <xdr:to>
      <xdr:col>15</xdr:col>
      <xdr:colOff>50800</xdr:colOff>
      <xdr:row>78</xdr:row>
      <xdr:rowOff>69062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4195"/>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29514</xdr:rowOff>
    </xdr:from>
    <xdr:to>
      <xdr:col>10</xdr:col>
      <xdr:colOff>114300</xdr:colOff>
      <xdr:row>78</xdr:row>
      <xdr:rowOff>51095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2614"/>
          <a:ext cx="889000" cy="2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99005</xdr:rowOff>
    </xdr:from>
    <xdr:to>
      <xdr:col>24</xdr:col>
      <xdr:colOff>114300</xdr:colOff>
      <xdr:row>78</xdr:row>
      <xdr:rowOff>29155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77432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111714</xdr:rowOff>
    </xdr:from>
    <xdr:to>
      <xdr:col>20</xdr:col>
      <xdr:colOff>38100</xdr:colOff>
      <xdr:row>78</xdr:row>
      <xdr:rowOff>41864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32991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18262</xdr:rowOff>
    </xdr:from>
    <xdr:to>
      <xdr:col>15</xdr:col>
      <xdr:colOff>101600</xdr:colOff>
      <xdr:row>78</xdr:row>
      <xdr:rowOff>119862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110989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xdr:rowOff>
    </xdr:from>
    <xdr:to>
      <xdr:col>10</xdr:col>
      <xdr:colOff>165100</xdr:colOff>
      <xdr:row>78</xdr:row>
      <xdr:rowOff>101895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93022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150164</xdr:rowOff>
    </xdr:from>
    <xdr:to>
      <xdr:col>6</xdr:col>
      <xdr:colOff>38100</xdr:colOff>
      <xdr:row>78</xdr:row>
      <xdr:rowOff>80314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71441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64388</xdr:rowOff>
    </xdr:from>
    <xdr:to>
      <xdr:col>24</xdr:col>
      <xdr:colOff>63500</xdr:colOff>
      <xdr:row>98</xdr:row>
      <xdr:rowOff>79324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23588"/>
          <a:ext cx="838200" cy="3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79324</xdr:rowOff>
    </xdr:from>
    <xdr:to>
      <xdr:col>19</xdr:col>
      <xdr:colOff>177800</xdr:colOff>
      <xdr:row>98</xdr:row>
      <xdr:rowOff>151397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81424"/>
          <a:ext cx="889000" cy="7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151397</xdr:rowOff>
    </xdr:from>
    <xdr:to>
      <xdr:col>15</xdr:col>
      <xdr:colOff>50800</xdr:colOff>
      <xdr:row>99</xdr:row>
      <xdr:rowOff>18542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53497"/>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18542</xdr:rowOff>
    </xdr:from>
    <xdr:to>
      <xdr:col>10</xdr:col>
      <xdr:colOff>114300</xdr:colOff>
      <xdr:row>99</xdr:row>
      <xdr:rowOff>27826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92092"/>
          <a:ext cx="889000" cy="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13588</xdr:rowOff>
    </xdr:from>
    <xdr:to>
      <xdr:col>24</xdr:col>
      <xdr:colOff>114300</xdr:colOff>
      <xdr:row>96</xdr:row>
      <xdr:rowOff>115188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163465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28524</xdr:rowOff>
    </xdr:from>
    <xdr:to>
      <xdr:col>20</xdr:col>
      <xdr:colOff>38100</xdr:colOff>
      <xdr:row>98</xdr:row>
      <xdr:rowOff>130124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121251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100597</xdr:rowOff>
    </xdr:from>
    <xdr:to>
      <xdr:col>15</xdr:col>
      <xdr:colOff>101600</xdr:colOff>
      <xdr:row>99</xdr:row>
      <xdr:rowOff>30747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21874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9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139192</xdr:rowOff>
    </xdr:from>
    <xdr:to>
      <xdr:col>10</xdr:col>
      <xdr:colOff>165100</xdr:colOff>
      <xdr:row>99</xdr:row>
      <xdr:rowOff>69342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60469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148476</xdr:rowOff>
    </xdr:from>
    <xdr:to>
      <xdr:col>6</xdr:col>
      <xdr:colOff>38100</xdr:colOff>
      <xdr:row>99</xdr:row>
      <xdr:rowOff>78626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69753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99323</xdr:rowOff>
    </xdr:from>
    <xdr:to>
      <xdr:col>55</xdr:col>
      <xdr:colOff>0</xdr:colOff>
      <xdr:row>35</xdr:row>
      <xdr:rowOff>110992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42823"/>
          <a:ext cx="838200" cy="86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99323</xdr:rowOff>
    </xdr:from>
    <xdr:to>
      <xdr:col>50</xdr:col>
      <xdr:colOff>114300</xdr:colOff>
      <xdr:row>37</xdr:row>
      <xdr:rowOff>52432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42823"/>
          <a:ext cx="889000" cy="115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51384</xdr:rowOff>
    </xdr:from>
    <xdr:to>
      <xdr:col>45</xdr:col>
      <xdr:colOff>177800</xdr:colOff>
      <xdr:row>37</xdr:row>
      <xdr:rowOff>52432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95034"/>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116302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2340</xdr:rowOff>
    </xdr:from>
    <xdr:to>
      <xdr:col>41</xdr:col>
      <xdr:colOff>50800</xdr:colOff>
      <xdr:row>37</xdr:row>
      <xdr:rowOff>51384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45990"/>
          <a:ext cx="889000" cy="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60192</xdr:rowOff>
    </xdr:from>
    <xdr:to>
      <xdr:col>55</xdr:col>
      <xdr:colOff>50800</xdr:colOff>
      <xdr:row>35</xdr:row>
      <xdr:rowOff>161792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83069</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48523</xdr:rowOff>
    </xdr:from>
    <xdr:to>
      <xdr:col>50</xdr:col>
      <xdr:colOff>165100</xdr:colOff>
      <xdr:row>30</xdr:row>
      <xdr:rowOff>150123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166650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6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1632</xdr:rowOff>
    </xdr:from>
    <xdr:to>
      <xdr:col>46</xdr:col>
      <xdr:colOff>38100</xdr:colOff>
      <xdr:row>37</xdr:row>
      <xdr:rowOff>103232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94359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584</xdr:rowOff>
    </xdr:from>
    <xdr:to>
      <xdr:col>41</xdr:col>
      <xdr:colOff>101600</xdr:colOff>
      <xdr:row>37</xdr:row>
      <xdr:rowOff>102184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118711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122990</xdr:rowOff>
    </xdr:from>
    <xdr:to>
      <xdr:col>36</xdr:col>
      <xdr:colOff>165100</xdr:colOff>
      <xdr:row>37</xdr:row>
      <xdr:rowOff>53140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69667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142735</xdr:rowOff>
    </xdr:from>
    <xdr:to>
      <xdr:col>55</xdr:col>
      <xdr:colOff>0</xdr:colOff>
      <xdr:row>56</xdr:row>
      <xdr:rowOff>149626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43935"/>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149626</xdr:rowOff>
    </xdr:from>
    <xdr:to>
      <xdr:col>50</xdr:col>
      <xdr:colOff>114300</xdr:colOff>
      <xdr:row>56</xdr:row>
      <xdr:rowOff>157613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50826"/>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157613</xdr:rowOff>
    </xdr:from>
    <xdr:to>
      <xdr:col>45</xdr:col>
      <xdr:colOff>177800</xdr:colOff>
      <xdr:row>57</xdr:row>
      <xdr:rowOff>39413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58813"/>
          <a:ext cx="8890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39413</xdr:rowOff>
    </xdr:from>
    <xdr:to>
      <xdr:col>41</xdr:col>
      <xdr:colOff>50800</xdr:colOff>
      <xdr:row>57</xdr:row>
      <xdr:rowOff>145369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12063"/>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91935</xdr:rowOff>
    </xdr:from>
    <xdr:to>
      <xdr:col>55</xdr:col>
      <xdr:colOff>50800</xdr:colOff>
      <xdr:row>57</xdr:row>
      <xdr:rowOff>22085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114812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98826</xdr:rowOff>
    </xdr:from>
    <xdr:to>
      <xdr:col>50</xdr:col>
      <xdr:colOff>165100</xdr:colOff>
      <xdr:row>57</xdr:row>
      <xdr:rowOff>28976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45503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47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106813</xdr:rowOff>
    </xdr:from>
    <xdr:to>
      <xdr:col>46</xdr:col>
      <xdr:colOff>38100</xdr:colOff>
      <xdr:row>57</xdr:row>
      <xdr:rowOff>36963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53490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160063</xdr:rowOff>
    </xdr:from>
    <xdr:to>
      <xdr:col>41</xdr:col>
      <xdr:colOff>101600</xdr:colOff>
      <xdr:row>57</xdr:row>
      <xdr:rowOff>90213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106740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53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94569</xdr:rowOff>
    </xdr:from>
    <xdr:to>
      <xdr:col>36</xdr:col>
      <xdr:colOff>165100</xdr:colOff>
      <xdr:row>58</xdr:row>
      <xdr:rowOff>24719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5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6834</xdr:rowOff>
    </xdr:from>
    <xdr:to>
      <xdr:col>55</xdr:col>
      <xdr:colOff>0</xdr:colOff>
      <xdr:row>79</xdr:row>
      <xdr:rowOff>47738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51384"/>
          <a:ext cx="83820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47738</xdr:rowOff>
    </xdr:from>
    <xdr:to>
      <xdr:col>50</xdr:col>
      <xdr:colOff>114300</xdr:colOff>
      <xdr:row>79</xdr:row>
      <xdr:rowOff>93425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92288"/>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93425</xdr:rowOff>
    </xdr:from>
    <xdr:to>
      <xdr:col>45</xdr:col>
      <xdr:colOff>177800</xdr:colOff>
      <xdr:row>79</xdr:row>
      <xdr:rowOff>98470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37975"/>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63478</xdr:rowOff>
    </xdr:from>
    <xdr:to>
      <xdr:col>41</xdr:col>
      <xdr:colOff>50800</xdr:colOff>
      <xdr:row>79</xdr:row>
      <xdr:rowOff>98470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08028"/>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127484</xdr:rowOff>
    </xdr:from>
    <xdr:to>
      <xdr:col>55</xdr:col>
      <xdr:colOff>50800</xdr:colOff>
      <xdr:row>79</xdr:row>
      <xdr:rowOff>57634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42411</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168388</xdr:rowOff>
    </xdr:from>
    <xdr:to>
      <xdr:col>50</xdr:col>
      <xdr:colOff>165100</xdr:colOff>
      <xdr:row>79</xdr:row>
      <xdr:rowOff>98538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89665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3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42625</xdr:rowOff>
    </xdr:from>
    <xdr:to>
      <xdr:col>46</xdr:col>
      <xdr:colOff>38100</xdr:colOff>
      <xdr:row>79</xdr:row>
      <xdr:rowOff>144225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135352</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47670</xdr:rowOff>
    </xdr:from>
    <xdr:to>
      <xdr:col>41</xdr:col>
      <xdr:colOff>101600</xdr:colOff>
      <xdr:row>79</xdr:row>
      <xdr:rowOff>149270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140397</xdr:rowOff>
    </xdr:from>
    <xdr:ext cx="313932"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704333" y="1368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12678</xdr:rowOff>
    </xdr:from>
    <xdr:to>
      <xdr:col>36</xdr:col>
      <xdr:colOff>165100</xdr:colOff>
      <xdr:row>79</xdr:row>
      <xdr:rowOff>114278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105405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170053</xdr:rowOff>
    </xdr:from>
    <xdr:to>
      <xdr:col>55</xdr:col>
      <xdr:colOff>0</xdr:colOff>
      <xdr:row>97</xdr:row>
      <xdr:rowOff>1251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29253"/>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160347</xdr:rowOff>
    </xdr:from>
    <xdr:to>
      <xdr:col>50</xdr:col>
      <xdr:colOff>114300</xdr:colOff>
      <xdr:row>97</xdr:row>
      <xdr:rowOff>1251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19547"/>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160347</xdr:rowOff>
    </xdr:from>
    <xdr:to>
      <xdr:col>45</xdr:col>
      <xdr:colOff>177800</xdr:colOff>
      <xdr:row>97</xdr:row>
      <xdr:rowOff>72949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19547"/>
          <a:ext cx="889000" cy="8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72949</xdr:rowOff>
    </xdr:from>
    <xdr:to>
      <xdr:col>41</xdr:col>
      <xdr:colOff>50800</xdr:colOff>
      <xdr:row>97</xdr:row>
      <xdr:rowOff>157536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03599"/>
          <a:ext cx="889000" cy="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119253</xdr:rowOff>
    </xdr:from>
    <xdr:to>
      <xdr:col>55</xdr:col>
      <xdr:colOff>50800</xdr:colOff>
      <xdr:row>97</xdr:row>
      <xdr:rowOff>49403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142130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121901</xdr:rowOff>
    </xdr:from>
    <xdr:to>
      <xdr:col>50</xdr:col>
      <xdr:colOff>165100</xdr:colOff>
      <xdr:row>97</xdr:row>
      <xdr:rowOff>52051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68578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109547</xdr:rowOff>
    </xdr:from>
    <xdr:to>
      <xdr:col>46</xdr:col>
      <xdr:colOff>38100</xdr:colOff>
      <xdr:row>97</xdr:row>
      <xdr:rowOff>39697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56224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22149</xdr:rowOff>
    </xdr:from>
    <xdr:to>
      <xdr:col>41</xdr:col>
      <xdr:colOff>101600</xdr:colOff>
      <xdr:row>97</xdr:row>
      <xdr:rowOff>123749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140276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106736</xdr:rowOff>
    </xdr:from>
    <xdr:to>
      <xdr:col>36</xdr:col>
      <xdr:colOff>165100</xdr:colOff>
      <xdr:row>98</xdr:row>
      <xdr:rowOff>36886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53413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120206</xdr:rowOff>
    </xdr:from>
    <xdr:to>
      <xdr:col>85</xdr:col>
      <xdr:colOff>127000</xdr:colOff>
      <xdr:row>38</xdr:row>
      <xdr:rowOff>171120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35306"/>
          <a:ext cx="8382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120206</xdr:rowOff>
    </xdr:from>
    <xdr:to>
      <xdr:col>81</xdr:col>
      <xdr:colOff>50800</xdr:colOff>
      <xdr:row>38</xdr:row>
      <xdr:rowOff>128422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35306"/>
          <a:ext cx="889000" cy="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128422</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3522"/>
          <a:ext cx="889000" cy="8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120320</xdr:rowOff>
    </xdr:from>
    <xdr:to>
      <xdr:col>85</xdr:col>
      <xdr:colOff>177800</xdr:colOff>
      <xdr:row>39</xdr:row>
      <xdr:rowOff>50470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79697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69406</xdr:rowOff>
    </xdr:from>
    <xdr:to>
      <xdr:col>81</xdr:col>
      <xdr:colOff>101600</xdr:colOff>
      <xdr:row>38</xdr:row>
      <xdr:rowOff>171006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16082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5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77622</xdr:rowOff>
    </xdr:from>
    <xdr:to>
      <xdr:col>76</xdr:col>
      <xdr:colOff>165100</xdr:colOff>
      <xdr:row>39</xdr:row>
      <xdr:rowOff>7772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24299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6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93783</xdr:rowOff>
    </xdr:from>
    <xdr:to>
      <xdr:col>85</xdr:col>
      <xdr:colOff>127000</xdr:colOff>
      <xdr:row>77</xdr:row>
      <xdr:rowOff>128025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95433"/>
          <a:ext cx="8382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118391</xdr:rowOff>
    </xdr:from>
    <xdr:to>
      <xdr:col>81</xdr:col>
      <xdr:colOff>50800</xdr:colOff>
      <xdr:row>77</xdr:row>
      <xdr:rowOff>128025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2004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118391</xdr:rowOff>
    </xdr:from>
    <xdr:to>
      <xdr:col>76</xdr:col>
      <xdr:colOff>114300</xdr:colOff>
      <xdr:row>77</xdr:row>
      <xdr:rowOff>138460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20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105524</xdr:rowOff>
    </xdr:from>
    <xdr:to>
      <xdr:col>71</xdr:col>
      <xdr:colOff>177800</xdr:colOff>
      <xdr:row>77</xdr:row>
      <xdr:rowOff>138460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07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42983</xdr:rowOff>
    </xdr:from>
    <xdr:to>
      <xdr:col>85</xdr:col>
      <xdr:colOff>177800</xdr:colOff>
      <xdr:row>77</xdr:row>
      <xdr:rowOff>144583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21410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77225</xdr:rowOff>
    </xdr:from>
    <xdr:to>
      <xdr:col>81</xdr:col>
      <xdr:colOff>101600</xdr:colOff>
      <xdr:row>78</xdr:row>
      <xdr:rowOff>7375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169952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67591</xdr:rowOff>
    </xdr:from>
    <xdr:to>
      <xdr:col>76</xdr:col>
      <xdr:colOff>165100</xdr:colOff>
      <xdr:row>77</xdr:row>
      <xdr:rowOff>169191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160318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87660</xdr:rowOff>
    </xdr:from>
    <xdr:to>
      <xdr:col>72</xdr:col>
      <xdr:colOff>38100</xdr:colOff>
      <xdr:row>78</xdr:row>
      <xdr:rowOff>17810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8937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54724</xdr:rowOff>
    </xdr:from>
    <xdr:to>
      <xdr:col>67</xdr:col>
      <xdr:colOff>101600</xdr:colOff>
      <xdr:row>77</xdr:row>
      <xdr:rowOff>156324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147451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38765</xdr:rowOff>
    </xdr:from>
    <xdr:to>
      <xdr:col>85</xdr:col>
      <xdr:colOff>127000</xdr:colOff>
      <xdr:row>99</xdr:row>
      <xdr:rowOff>42027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40865"/>
          <a:ext cx="838200" cy="17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165112</xdr:rowOff>
    </xdr:from>
    <xdr:to>
      <xdr:col>81</xdr:col>
      <xdr:colOff>50800</xdr:colOff>
      <xdr:row>99</xdr:row>
      <xdr:rowOff>42027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67212"/>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165112</xdr:rowOff>
    </xdr:from>
    <xdr:to>
      <xdr:col>76</xdr:col>
      <xdr:colOff>114300</xdr:colOff>
      <xdr:row>99</xdr:row>
      <xdr:rowOff>30345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67212"/>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101302</xdr:rowOff>
    </xdr:from>
    <xdr:to>
      <xdr:col>71</xdr:col>
      <xdr:colOff>177800</xdr:colOff>
      <xdr:row>99</xdr:row>
      <xdr:rowOff>30345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03402"/>
          <a:ext cx="889000" cy="1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159415</xdr:rowOff>
    </xdr:from>
    <xdr:to>
      <xdr:col>85</xdr:col>
      <xdr:colOff>177800</xdr:colOff>
      <xdr:row>98</xdr:row>
      <xdr:rowOff>89565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137842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162677</xdr:rowOff>
    </xdr:from>
    <xdr:to>
      <xdr:col>81</xdr:col>
      <xdr:colOff>101600</xdr:colOff>
      <xdr:row>99</xdr:row>
      <xdr:rowOff>92827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83954</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2017" y="1705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114312</xdr:rowOff>
    </xdr:from>
    <xdr:to>
      <xdr:col>76</xdr:col>
      <xdr:colOff>165100</xdr:colOff>
      <xdr:row>99</xdr:row>
      <xdr:rowOff>44462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35589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0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150995</xdr:rowOff>
    </xdr:from>
    <xdr:to>
      <xdr:col>72</xdr:col>
      <xdr:colOff>38100</xdr:colOff>
      <xdr:row>99</xdr:row>
      <xdr:rowOff>81145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72272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50502</xdr:rowOff>
    </xdr:from>
    <xdr:to>
      <xdr:col>67</xdr:col>
      <xdr:colOff>101600</xdr:colOff>
      <xdr:row>98</xdr:row>
      <xdr:rowOff>152102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143229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46083</xdr:rowOff>
    </xdr:from>
    <xdr:to>
      <xdr:col>116</xdr:col>
      <xdr:colOff>63500</xdr:colOff>
      <xdr:row>30</xdr:row>
      <xdr:rowOff>84945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5189583"/>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84945</xdr:rowOff>
    </xdr:from>
    <xdr:to>
      <xdr:col>111</xdr:col>
      <xdr:colOff>177800</xdr:colOff>
      <xdr:row>31</xdr:row>
      <xdr:rowOff>54683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5228445"/>
          <a:ext cx="889000" cy="14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33238</xdr:rowOff>
    </xdr:from>
    <xdr:to>
      <xdr:col>107</xdr:col>
      <xdr:colOff>50800</xdr:colOff>
      <xdr:row>31</xdr:row>
      <xdr:rowOff>54683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5348188"/>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15167</xdr:rowOff>
    </xdr:from>
    <xdr:to>
      <xdr:col>102</xdr:col>
      <xdr:colOff>114300</xdr:colOff>
      <xdr:row>31</xdr:row>
      <xdr:rowOff>33238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5330117"/>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166733</xdr:rowOff>
    </xdr:from>
    <xdr:to>
      <xdr:col>116</xdr:col>
      <xdr:colOff>114300</xdr:colOff>
      <xdr:row>30</xdr:row>
      <xdr:rowOff>96883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1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119760</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09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34145</xdr:rowOff>
    </xdr:from>
    <xdr:to>
      <xdr:col>112</xdr:col>
      <xdr:colOff>38100</xdr:colOff>
      <xdr:row>30</xdr:row>
      <xdr:rowOff>135745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5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152272</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56111" y="4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3883</xdr:rowOff>
    </xdr:from>
    <xdr:to>
      <xdr:col>107</xdr:col>
      <xdr:colOff>101600</xdr:colOff>
      <xdr:row>31</xdr:row>
      <xdr:rowOff>105483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53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122010</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67111" y="50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153888</xdr:rowOff>
    </xdr:from>
    <xdr:to>
      <xdr:col>102</xdr:col>
      <xdr:colOff>165100</xdr:colOff>
      <xdr:row>31</xdr:row>
      <xdr:rowOff>84038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52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100565</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507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135817</xdr:rowOff>
    </xdr:from>
    <xdr:to>
      <xdr:col>98</xdr:col>
      <xdr:colOff>38100</xdr:colOff>
      <xdr:row>31</xdr:row>
      <xdr:rowOff>65967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52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82494</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0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93066</xdr:rowOff>
    </xdr:from>
    <xdr:to>
      <xdr:col>116</xdr:col>
      <xdr:colOff>63500</xdr:colOff>
      <xdr:row>58</xdr:row>
      <xdr:rowOff>93523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371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88341</xdr:rowOff>
    </xdr:from>
    <xdr:to>
      <xdr:col>111</xdr:col>
      <xdr:colOff>177800</xdr:colOff>
      <xdr:row>58</xdr:row>
      <xdr:rowOff>93066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32441"/>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88341</xdr:rowOff>
    </xdr:from>
    <xdr:to>
      <xdr:col>107</xdr:col>
      <xdr:colOff>50800</xdr:colOff>
      <xdr:row>58</xdr:row>
      <xdr:rowOff>93446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3244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93446</xdr:rowOff>
    </xdr:from>
    <xdr:to>
      <xdr:col>102</xdr:col>
      <xdr:colOff>114300</xdr:colOff>
      <xdr:row>58</xdr:row>
      <xdr:rowOff>93599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375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42723</xdr:rowOff>
    </xdr:from>
    <xdr:to>
      <xdr:col>116</xdr:col>
      <xdr:colOff>114300</xdr:colOff>
      <xdr:row>58</xdr:row>
      <xdr:rowOff>144323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2100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77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42266</xdr:rowOff>
    </xdr:from>
    <xdr:to>
      <xdr:col>112</xdr:col>
      <xdr:colOff>38100</xdr:colOff>
      <xdr:row>58</xdr:row>
      <xdr:rowOff>143866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160393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37541</xdr:rowOff>
    </xdr:from>
    <xdr:to>
      <xdr:col>107</xdr:col>
      <xdr:colOff>101600</xdr:colOff>
      <xdr:row>58</xdr:row>
      <xdr:rowOff>139141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155668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7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42646</xdr:rowOff>
    </xdr:from>
    <xdr:to>
      <xdr:col>102</xdr:col>
      <xdr:colOff>165100</xdr:colOff>
      <xdr:row>58</xdr:row>
      <xdr:rowOff>144246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160773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76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42799</xdr:rowOff>
    </xdr:from>
    <xdr:to>
      <xdr:col>98</xdr:col>
      <xdr:colOff>38100</xdr:colOff>
      <xdr:row>58</xdr:row>
      <xdr:rowOff>144399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160926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76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26219</xdr:rowOff>
    </xdr:from>
    <xdr:to>
      <xdr:col>116</xdr:col>
      <xdr:colOff>63500</xdr:colOff>
      <xdr:row>78</xdr:row>
      <xdr:rowOff>27305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99319"/>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89199</xdr:rowOff>
    </xdr:from>
    <xdr:to>
      <xdr:col>111</xdr:col>
      <xdr:colOff>177800</xdr:colOff>
      <xdr:row>78</xdr:row>
      <xdr:rowOff>26219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90849"/>
          <a:ext cx="889000" cy="10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46259</xdr:rowOff>
    </xdr:from>
    <xdr:to>
      <xdr:col>107</xdr:col>
      <xdr:colOff>50800</xdr:colOff>
      <xdr:row>77</xdr:row>
      <xdr:rowOff>89199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47909"/>
          <a:ext cx="8890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46259</xdr:rowOff>
    </xdr:from>
    <xdr:to>
      <xdr:col>102</xdr:col>
      <xdr:colOff>114300</xdr:colOff>
      <xdr:row>77</xdr:row>
      <xdr:rowOff>112440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47909"/>
          <a:ext cx="889000" cy="6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147955</xdr:rowOff>
    </xdr:from>
    <xdr:to>
      <xdr:col>116</xdr:col>
      <xdr:colOff>114300</xdr:colOff>
      <xdr:row>78</xdr:row>
      <xdr:rowOff>78105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126382</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146869</xdr:rowOff>
    </xdr:from>
    <xdr:to>
      <xdr:col>112</xdr:col>
      <xdr:colOff>38100</xdr:colOff>
      <xdr:row>78</xdr:row>
      <xdr:rowOff>77019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68146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4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38399</xdr:rowOff>
    </xdr:from>
    <xdr:to>
      <xdr:col>107</xdr:col>
      <xdr:colOff>101600</xdr:colOff>
      <xdr:row>77</xdr:row>
      <xdr:rowOff>139999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131126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166909</xdr:rowOff>
    </xdr:from>
    <xdr:to>
      <xdr:col>102</xdr:col>
      <xdr:colOff>165100</xdr:colOff>
      <xdr:row>77</xdr:row>
      <xdr:rowOff>97059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88186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61640</xdr:rowOff>
    </xdr:from>
    <xdr:to>
      <xdr:col>98</xdr:col>
      <xdr:colOff>38100</xdr:colOff>
      <xdr:row>77</xdr:row>
      <xdr:rowOff>163240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154367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5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令和３年度歳出決算額は住民一人当たりに換算すると、</a:t>
          </a:r>
          <a:r>
            <a:rPr kumimoji="1" lang="en-US" altLang="ja-JP" sz="1200">
              <a:latin typeface="ＭＳ Ｐゴシック" panose="020B0600070205080204" pitchFamily="50" charset="-128"/>
              <a:ea typeface="ＭＳ Ｐゴシック" panose="020B0600070205080204" pitchFamily="50" charset="-128"/>
            </a:rPr>
            <a:t>523,200</a:t>
          </a:r>
          <a:r>
            <a:rPr kumimoji="1" lang="ja-JP" altLang="en-US" sz="1200">
              <a:latin typeface="ＭＳ Ｐゴシック" panose="020B0600070205080204" pitchFamily="50" charset="-128"/>
              <a:ea typeface="ＭＳ Ｐゴシック" panose="020B0600070205080204" pitchFamily="50" charset="-128"/>
            </a:rPr>
            <a:t>円となった。令和３年度の特徴としては、繰越事業である大河原中学校屋内運動場増改築事業、白石川右岸河川敷等整備事業、（新）南桜公園整備事業等、多くの投資的事業を行った。また、新型コロナウイルス感染症の影響も大きく受け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物件費は、ふるさと寄附金の増により、その経費（返礼品調達等委託料・システム利用手数料等</a:t>
          </a:r>
          <a:r>
            <a:rPr kumimoji="1" lang="en-US" altLang="ja-JP" sz="1200">
              <a:latin typeface="ＭＳ Ｐゴシック" panose="020B0600070205080204" pitchFamily="50" charset="-128"/>
              <a:ea typeface="ＭＳ Ｐゴシック" panose="020B0600070205080204" pitchFamily="50" charset="-128"/>
            </a:rPr>
            <a:t>+1,101</a:t>
          </a:r>
          <a:r>
            <a:rPr kumimoji="1" lang="ja-JP" altLang="en-US" sz="1200">
              <a:latin typeface="ＭＳ Ｐゴシック" panose="020B0600070205080204" pitchFamily="50" charset="-128"/>
              <a:ea typeface="ＭＳ Ｐゴシック" panose="020B0600070205080204" pitchFamily="50" charset="-128"/>
            </a:rPr>
            <a:t>百万円）が増加したことにより大幅な増となった。今後も公共施設等の修繕、外部委託による委託料、また燃料・物価高騰等の影響により増加傾向は続くものと考える。</a:t>
          </a:r>
        </a:p>
        <a:p>
          <a:r>
            <a:rPr kumimoji="1" lang="ja-JP" altLang="en-US" sz="1200">
              <a:latin typeface="ＭＳ Ｐゴシック" panose="020B0600070205080204" pitchFamily="50" charset="-128"/>
              <a:ea typeface="ＭＳ Ｐゴシック" panose="020B0600070205080204" pitchFamily="50" charset="-128"/>
            </a:rPr>
            <a:t>扶助費は、子育て世帯への臨時特別給付金の増（</a:t>
          </a:r>
          <a:r>
            <a:rPr kumimoji="1" lang="en-US" altLang="ja-JP" sz="1200">
              <a:latin typeface="ＭＳ Ｐゴシック" panose="020B0600070205080204" pitchFamily="50" charset="-128"/>
              <a:ea typeface="ＭＳ Ｐゴシック" panose="020B0600070205080204" pitchFamily="50" charset="-128"/>
            </a:rPr>
            <a:t>+379</a:t>
          </a:r>
          <a:r>
            <a:rPr kumimoji="1" lang="ja-JP" altLang="en-US" sz="1200">
              <a:latin typeface="ＭＳ Ｐゴシック" panose="020B0600070205080204" pitchFamily="50" charset="-128"/>
              <a:ea typeface="ＭＳ Ｐゴシック" panose="020B0600070205080204" pitchFamily="50" charset="-128"/>
            </a:rPr>
            <a:t>百万円）、非課税世帯等に対する臨時特別給付金の増（</a:t>
          </a:r>
          <a:r>
            <a:rPr kumimoji="1" lang="en-US" altLang="ja-JP" sz="1200">
              <a:latin typeface="ＭＳ Ｐゴシック" panose="020B0600070205080204" pitchFamily="50" charset="-128"/>
              <a:ea typeface="ＭＳ Ｐゴシック" panose="020B0600070205080204" pitchFamily="50" charset="-128"/>
            </a:rPr>
            <a:t>+189</a:t>
          </a:r>
          <a:r>
            <a:rPr kumimoji="1" lang="ja-JP" altLang="en-US" sz="1200">
              <a:latin typeface="ＭＳ Ｐゴシック" panose="020B0600070205080204" pitchFamily="50" charset="-128"/>
              <a:ea typeface="ＭＳ Ｐゴシック" panose="020B0600070205080204" pitchFamily="50" charset="-128"/>
            </a:rPr>
            <a:t>百万円）により大きく増加した。</a:t>
          </a:r>
        </a:p>
        <a:p>
          <a:r>
            <a:rPr kumimoji="1" lang="ja-JP" altLang="en-US" sz="1200">
              <a:latin typeface="ＭＳ Ｐゴシック" panose="020B0600070205080204" pitchFamily="50" charset="-128"/>
              <a:ea typeface="ＭＳ Ｐゴシック" panose="020B0600070205080204" pitchFamily="50" charset="-128"/>
            </a:rPr>
            <a:t>補助費等については、令和２年度の特別定額給付金の皆減（△</a:t>
          </a:r>
          <a:r>
            <a:rPr kumimoji="1" lang="en-US" altLang="ja-JP" sz="1200">
              <a:latin typeface="ＭＳ Ｐゴシック" panose="020B0600070205080204" pitchFamily="50" charset="-128"/>
              <a:ea typeface="ＭＳ Ｐゴシック" panose="020B0600070205080204" pitchFamily="50" charset="-128"/>
            </a:rPr>
            <a:t>2,363</a:t>
          </a:r>
          <a:r>
            <a:rPr kumimoji="1" lang="ja-JP" altLang="en-US" sz="1200">
              <a:latin typeface="ＭＳ Ｐゴシック" panose="020B0600070205080204" pitchFamily="50" charset="-128"/>
              <a:ea typeface="ＭＳ Ｐゴシック" panose="020B0600070205080204" pitchFamily="50" charset="-128"/>
            </a:rPr>
            <a:t>百万円）により大幅な減となっているが、公共下水道事業への繰出金、仙南地域広域行政事務組合への負担金、みやぎ県南中核病院企業団への負担金が引き続き大きく、財政運営に与える影響は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積立金については、ふるさと寄附金の増により歳入に余剰が生じたことから、財政調整基金へ</a:t>
          </a:r>
          <a:r>
            <a:rPr kumimoji="1" lang="en-US" altLang="ja-JP" sz="1200">
              <a:latin typeface="ＭＳ Ｐゴシック" panose="020B0600070205080204" pitchFamily="50" charset="-128"/>
              <a:ea typeface="ＭＳ Ｐゴシック" panose="020B0600070205080204" pitchFamily="50" charset="-128"/>
            </a:rPr>
            <a:t>292</a:t>
          </a:r>
          <a:r>
            <a:rPr kumimoji="1" lang="ja-JP" altLang="en-US" sz="1200">
              <a:latin typeface="ＭＳ Ｐゴシック" panose="020B0600070205080204" pitchFamily="50" charset="-128"/>
              <a:ea typeface="ＭＳ Ｐゴシック" panose="020B0600070205080204" pitchFamily="50" charset="-128"/>
            </a:rPr>
            <a:t>百万円、公共施設等整備基金へ</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千円の積立を行ったことにより大幅な増となった。ただし増となったものの、類似団体平均よりは下回る水準である。またふるさと寄附金は経常的に見込めない財源であることも考慮し、引き続き適切な財政運営に努めた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23,660
23,546
24.99
12,777,740
12,378,902
354,102
5,596,946
8,749,493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21209</xdr:rowOff>
    </xdr:from>
    <xdr:to>
      <xdr:col>24</xdr:col>
      <xdr:colOff>63500</xdr:colOff>
      <xdr:row>34</xdr:row>
      <xdr:rowOff>46355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50509"/>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168275</xdr:rowOff>
    </xdr:from>
    <xdr:to>
      <xdr:col>19</xdr:col>
      <xdr:colOff>177800</xdr:colOff>
      <xdr:row>34</xdr:row>
      <xdr:rowOff>46355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261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33</xdr:row>
      <xdr:rowOff>168275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08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151130</xdr:rowOff>
    </xdr:from>
    <xdr:to>
      <xdr:col>10</xdr:col>
      <xdr:colOff>114300</xdr:colOff>
      <xdr:row>33</xdr:row>
      <xdr:rowOff>154559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089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141859</xdr:rowOff>
    </xdr:from>
    <xdr:to>
      <xdr:col>24</xdr:col>
      <xdr:colOff>114300</xdr:colOff>
      <xdr:row>34</xdr:row>
      <xdr:rowOff>72009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164736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167005</xdr:rowOff>
    </xdr:from>
    <xdr:to>
      <xdr:col>20</xdr:col>
      <xdr:colOff>38100</xdr:colOff>
      <xdr:row>34</xdr:row>
      <xdr:rowOff>97155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113682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117475</xdr:rowOff>
    </xdr:from>
    <xdr:to>
      <xdr:col>15</xdr:col>
      <xdr:colOff>101600</xdr:colOff>
      <xdr:row>34</xdr:row>
      <xdr:rowOff>47625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64152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100330</xdr:rowOff>
    </xdr:from>
    <xdr:to>
      <xdr:col>10</xdr:col>
      <xdr:colOff>165100</xdr:colOff>
      <xdr:row>34</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47007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103759</xdr:rowOff>
    </xdr:from>
    <xdr:to>
      <xdr:col>6</xdr:col>
      <xdr:colOff>38100</xdr:colOff>
      <xdr:row>34</xdr:row>
      <xdr:rowOff>33909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50436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12347</xdr:rowOff>
    </xdr:from>
    <xdr:to>
      <xdr:col>24</xdr:col>
      <xdr:colOff>63500</xdr:colOff>
      <xdr:row>56</xdr:row>
      <xdr:rowOff>131474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3547"/>
          <a:ext cx="838200" cy="1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12347</xdr:rowOff>
    </xdr:from>
    <xdr:to>
      <xdr:col>19</xdr:col>
      <xdr:colOff>177800</xdr:colOff>
      <xdr:row>58</xdr:row>
      <xdr:rowOff>37634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3547"/>
          <a:ext cx="889000" cy="3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37634</xdr:rowOff>
    </xdr:from>
    <xdr:to>
      <xdr:col>15</xdr:col>
      <xdr:colOff>50800</xdr:colOff>
      <xdr:row>58</xdr:row>
      <xdr:rowOff>67855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1734"/>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xdr:rowOff>
    </xdr:from>
    <xdr:to>
      <xdr:col>10</xdr:col>
      <xdr:colOff>114300</xdr:colOff>
      <xdr:row>58</xdr:row>
      <xdr:rowOff>67855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44846"/>
          <a:ext cx="889000" cy="6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80674</xdr:rowOff>
    </xdr:from>
    <xdr:to>
      <xdr:col>24</xdr:col>
      <xdr:colOff>114300</xdr:colOff>
      <xdr:row>57</xdr:row>
      <xdr:rowOff>10824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8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103551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3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132997</xdr:rowOff>
    </xdr:from>
    <xdr:to>
      <xdr:col>20</xdr:col>
      <xdr:colOff>38100</xdr:colOff>
      <xdr:row>56</xdr:row>
      <xdr:rowOff>63147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54274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158284</xdr:rowOff>
    </xdr:from>
    <xdr:to>
      <xdr:col>15</xdr:col>
      <xdr:colOff>101600</xdr:colOff>
      <xdr:row>58</xdr:row>
      <xdr:rowOff>88434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79561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17055</xdr:rowOff>
    </xdr:from>
    <xdr:to>
      <xdr:col>10</xdr:col>
      <xdr:colOff>165100</xdr:colOff>
      <xdr:row>58</xdr:row>
      <xdr:rowOff>118655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109782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121396</xdr:rowOff>
    </xdr:from>
    <xdr:to>
      <xdr:col>6</xdr:col>
      <xdr:colOff>38100</xdr:colOff>
      <xdr:row>58</xdr:row>
      <xdr:rowOff>51546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42673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3835</xdr:rowOff>
    </xdr:from>
    <xdr:to>
      <xdr:col>24</xdr:col>
      <xdr:colOff>63500</xdr:colOff>
      <xdr:row>77</xdr:row>
      <xdr:rowOff>9458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5485"/>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9458</xdr:rowOff>
    </xdr:from>
    <xdr:to>
      <xdr:col>19</xdr:col>
      <xdr:colOff>177800</xdr:colOff>
      <xdr:row>78</xdr:row>
      <xdr:rowOff>86016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1108"/>
          <a:ext cx="889000" cy="24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86016</xdr:rowOff>
    </xdr:from>
    <xdr:to>
      <xdr:col>15</xdr:col>
      <xdr:colOff>50800</xdr:colOff>
      <xdr:row>78</xdr:row>
      <xdr:rowOff>91587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9116"/>
          <a:ext cx="889000" cy="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82497</xdr:rowOff>
    </xdr:from>
    <xdr:to>
      <xdr:col>10</xdr:col>
      <xdr:colOff>114300</xdr:colOff>
      <xdr:row>78</xdr:row>
      <xdr:rowOff>91587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55597"/>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124485</xdr:rowOff>
    </xdr:from>
    <xdr:to>
      <xdr:col>24</xdr:col>
      <xdr:colOff>114300</xdr:colOff>
      <xdr:row>77</xdr:row>
      <xdr:rowOff>54635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102912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130108</xdr:rowOff>
    </xdr:from>
    <xdr:to>
      <xdr:col>20</xdr:col>
      <xdr:colOff>38100</xdr:colOff>
      <xdr:row>77</xdr:row>
      <xdr:rowOff>60258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76786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3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35216</xdr:rowOff>
    </xdr:from>
    <xdr:to>
      <xdr:col>15</xdr:col>
      <xdr:colOff>101600</xdr:colOff>
      <xdr:row>78</xdr:row>
      <xdr:rowOff>136816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127943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40787</xdr:rowOff>
    </xdr:from>
    <xdr:to>
      <xdr:col>10</xdr:col>
      <xdr:colOff>165100</xdr:colOff>
      <xdr:row>78</xdr:row>
      <xdr:rowOff>142387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133514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31697</xdr:rowOff>
    </xdr:from>
    <xdr:to>
      <xdr:col>6</xdr:col>
      <xdr:colOff>38100</xdr:colOff>
      <xdr:row>78</xdr:row>
      <xdr:rowOff>133297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124424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50350</xdr:rowOff>
    </xdr:from>
    <xdr:to>
      <xdr:col>24</xdr:col>
      <xdr:colOff>63500</xdr:colOff>
      <xdr:row>96</xdr:row>
      <xdr:rowOff>115191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09550"/>
          <a:ext cx="838200" cy="6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115191</xdr:rowOff>
    </xdr:from>
    <xdr:to>
      <xdr:col>19</xdr:col>
      <xdr:colOff>177800</xdr:colOff>
      <xdr:row>97</xdr:row>
      <xdr:rowOff>24355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74391"/>
          <a:ext cx="889000" cy="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19031</xdr:rowOff>
    </xdr:from>
    <xdr:to>
      <xdr:col>15</xdr:col>
      <xdr:colOff>50800</xdr:colOff>
      <xdr:row>97</xdr:row>
      <xdr:rowOff>24355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49681"/>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19031</xdr:rowOff>
    </xdr:from>
    <xdr:to>
      <xdr:col>10</xdr:col>
      <xdr:colOff>114300</xdr:colOff>
      <xdr:row>97</xdr:row>
      <xdr:rowOff>90012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49681"/>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171000</xdr:rowOff>
    </xdr:from>
    <xdr:to>
      <xdr:col>24</xdr:col>
      <xdr:colOff>114300</xdr:colOff>
      <xdr:row>96</xdr:row>
      <xdr:rowOff>101150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22427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64391</xdr:rowOff>
    </xdr:from>
    <xdr:to>
      <xdr:col>20</xdr:col>
      <xdr:colOff>38100</xdr:colOff>
      <xdr:row>96</xdr:row>
      <xdr:rowOff>165991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9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145005</xdr:rowOff>
    </xdr:from>
    <xdr:to>
      <xdr:col>15</xdr:col>
      <xdr:colOff>101600</xdr:colOff>
      <xdr:row>97</xdr:row>
      <xdr:rowOff>75155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91682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3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139681</xdr:rowOff>
    </xdr:from>
    <xdr:to>
      <xdr:col>10</xdr:col>
      <xdr:colOff>165100</xdr:colOff>
      <xdr:row>97</xdr:row>
      <xdr:rowOff>69831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86358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39212</xdr:rowOff>
    </xdr:from>
    <xdr:to>
      <xdr:col>6</xdr:col>
      <xdr:colOff>38100</xdr:colOff>
      <xdr:row>97</xdr:row>
      <xdr:rowOff>140812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157339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60996</xdr:rowOff>
    </xdr:from>
    <xdr:to>
      <xdr:col>55</xdr:col>
      <xdr:colOff>0</xdr:colOff>
      <xdr:row>38</xdr:row>
      <xdr:rowOff>61650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76096"/>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60996</xdr:rowOff>
    </xdr:from>
    <xdr:to>
      <xdr:col>50</xdr:col>
      <xdr:colOff>114300</xdr:colOff>
      <xdr:row>38</xdr:row>
      <xdr:rowOff>87122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760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87122</xdr:rowOff>
    </xdr:from>
    <xdr:to>
      <xdr:col>45</xdr:col>
      <xdr:colOff>177800</xdr:colOff>
      <xdr:row>38</xdr:row>
      <xdr:rowOff>93327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02222"/>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93327</xdr:rowOff>
    </xdr:from>
    <xdr:to>
      <xdr:col>41</xdr:col>
      <xdr:colOff>50800</xdr:colOff>
      <xdr:row>38</xdr:row>
      <xdr:rowOff>100512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0842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10850</xdr:rowOff>
    </xdr:from>
    <xdr:to>
      <xdr:col>55</xdr:col>
      <xdr:colOff>50800</xdr:colOff>
      <xdr:row>38</xdr:row>
      <xdr:rowOff>112450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33726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7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10196</xdr:rowOff>
    </xdr:from>
    <xdr:to>
      <xdr:col>50</xdr:col>
      <xdr:colOff>165100</xdr:colOff>
      <xdr:row>38</xdr:row>
      <xdr:rowOff>111796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128323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36322</xdr:rowOff>
    </xdr:from>
    <xdr:to>
      <xdr:col>46</xdr:col>
      <xdr:colOff>38100</xdr:colOff>
      <xdr:row>38</xdr:row>
      <xdr:rowOff>137922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154449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26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42527</xdr:rowOff>
    </xdr:from>
    <xdr:to>
      <xdr:col>41</xdr:col>
      <xdr:colOff>101600</xdr:colOff>
      <xdr:row>38</xdr:row>
      <xdr:rowOff>144127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160654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3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49712</xdr:rowOff>
    </xdr:from>
    <xdr:to>
      <xdr:col>36</xdr:col>
      <xdr:colOff>165100</xdr:colOff>
      <xdr:row>38</xdr:row>
      <xdr:rowOff>151312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167838</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4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156861</xdr:rowOff>
    </xdr:from>
    <xdr:to>
      <xdr:col>55</xdr:col>
      <xdr:colOff>0</xdr:colOff>
      <xdr:row>59</xdr:row>
      <xdr:rowOff>13595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00961"/>
          <a:ext cx="838200" cy="2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515</xdr:rowOff>
    </xdr:from>
    <xdr:to>
      <xdr:col>50</xdr:col>
      <xdr:colOff>114300</xdr:colOff>
      <xdr:row>59</xdr:row>
      <xdr:rowOff>13595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16065"/>
          <a:ext cx="8890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515</xdr:rowOff>
    </xdr:from>
    <xdr:to>
      <xdr:col>45</xdr:col>
      <xdr:colOff>177800</xdr:colOff>
      <xdr:row>59</xdr:row>
      <xdr:rowOff>9823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16065"/>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9382</xdr:rowOff>
    </xdr:from>
    <xdr:to>
      <xdr:col>41</xdr:col>
      <xdr:colOff>50800</xdr:colOff>
      <xdr:row>59</xdr:row>
      <xdr:rowOff>9823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24932"/>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106061</xdr:rowOff>
    </xdr:from>
    <xdr:to>
      <xdr:col>55</xdr:col>
      <xdr:colOff>50800</xdr:colOff>
      <xdr:row>59</xdr:row>
      <xdr:rowOff>36211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5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134245</xdr:rowOff>
    </xdr:from>
    <xdr:to>
      <xdr:col>50</xdr:col>
      <xdr:colOff>165100</xdr:colOff>
      <xdr:row>59</xdr:row>
      <xdr:rowOff>64395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55522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121165</xdr:rowOff>
    </xdr:from>
    <xdr:to>
      <xdr:col>46</xdr:col>
      <xdr:colOff>38100</xdr:colOff>
      <xdr:row>59</xdr:row>
      <xdr:rowOff>51315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42442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130473</xdr:rowOff>
    </xdr:from>
    <xdr:to>
      <xdr:col>41</xdr:col>
      <xdr:colOff>101600</xdr:colOff>
      <xdr:row>59</xdr:row>
      <xdr:rowOff>60623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51750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130032</xdr:rowOff>
    </xdr:from>
    <xdr:to>
      <xdr:col>36</xdr:col>
      <xdr:colOff>165100</xdr:colOff>
      <xdr:row>59</xdr:row>
      <xdr:rowOff>60182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51309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163109</xdr:rowOff>
    </xdr:from>
    <xdr:to>
      <xdr:col>55</xdr:col>
      <xdr:colOff>0</xdr:colOff>
      <xdr:row>73</xdr:row>
      <xdr:rowOff>133071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164609"/>
          <a:ext cx="838200" cy="48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133071</xdr:rowOff>
    </xdr:from>
    <xdr:to>
      <xdr:col>50</xdr:col>
      <xdr:colOff>114300</xdr:colOff>
      <xdr:row>76</xdr:row>
      <xdr:rowOff>168549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648921"/>
          <a:ext cx="889000" cy="5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36007</xdr:rowOff>
    </xdr:from>
    <xdr:to>
      <xdr:col>45</xdr:col>
      <xdr:colOff>177800</xdr:colOff>
      <xdr:row>76</xdr:row>
      <xdr:rowOff>168549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066207"/>
          <a:ext cx="889000" cy="13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36007</xdr:rowOff>
    </xdr:from>
    <xdr:to>
      <xdr:col>41</xdr:col>
      <xdr:colOff>50800</xdr:colOff>
      <xdr:row>76</xdr:row>
      <xdr:rowOff>114280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066207"/>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112309</xdr:rowOff>
    </xdr:from>
    <xdr:to>
      <xdr:col>55</xdr:col>
      <xdr:colOff>50800</xdr:colOff>
      <xdr:row>71</xdr:row>
      <xdr:rowOff>42459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1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27236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0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82271</xdr:rowOff>
    </xdr:from>
    <xdr:to>
      <xdr:col>50</xdr:col>
      <xdr:colOff>165100</xdr:colOff>
      <xdr:row>74</xdr:row>
      <xdr:rowOff>12421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28948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7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117749</xdr:rowOff>
    </xdr:from>
    <xdr:to>
      <xdr:col>46</xdr:col>
      <xdr:colOff>38100</xdr:colOff>
      <xdr:row>77</xdr:row>
      <xdr:rowOff>47899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64426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292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156657</xdr:rowOff>
    </xdr:from>
    <xdr:to>
      <xdr:col>41</xdr:col>
      <xdr:colOff>101600</xdr:colOff>
      <xdr:row>76</xdr:row>
      <xdr:rowOff>86807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1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103334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279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63480</xdr:rowOff>
    </xdr:from>
    <xdr:to>
      <xdr:col>36</xdr:col>
      <xdr:colOff>165100</xdr:colOff>
      <xdr:row>76</xdr:row>
      <xdr:rowOff>165080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10157</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28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137100</xdr:rowOff>
    </xdr:from>
    <xdr:to>
      <xdr:col>55</xdr:col>
      <xdr:colOff>0</xdr:colOff>
      <xdr:row>96</xdr:row>
      <xdr:rowOff>114469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424850"/>
          <a:ext cx="838200" cy="14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114469</xdr:rowOff>
    </xdr:from>
    <xdr:to>
      <xdr:col>50</xdr:col>
      <xdr:colOff>114300</xdr:colOff>
      <xdr:row>96</xdr:row>
      <xdr:rowOff>165988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73669"/>
          <a:ext cx="889000" cy="5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165988</xdr:rowOff>
    </xdr:from>
    <xdr:to>
      <xdr:col>45</xdr:col>
      <xdr:colOff>177800</xdr:colOff>
      <xdr:row>97</xdr:row>
      <xdr:rowOff>52260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25188"/>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52260</xdr:rowOff>
    </xdr:from>
    <xdr:to>
      <xdr:col>41</xdr:col>
      <xdr:colOff>50800</xdr:colOff>
      <xdr:row>97</xdr:row>
      <xdr:rowOff>88522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682910"/>
          <a:ext cx="889000" cy="3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86300</xdr:rowOff>
    </xdr:from>
    <xdr:to>
      <xdr:col>55</xdr:col>
      <xdr:colOff>50800</xdr:colOff>
      <xdr:row>96</xdr:row>
      <xdr:rowOff>16450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3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109177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63669</xdr:rowOff>
    </xdr:from>
    <xdr:to>
      <xdr:col>50</xdr:col>
      <xdr:colOff>165100</xdr:colOff>
      <xdr:row>96</xdr:row>
      <xdr:rowOff>165269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2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156396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61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115188</xdr:rowOff>
    </xdr:from>
    <xdr:to>
      <xdr:col>46</xdr:col>
      <xdr:colOff>38100</xdr:colOff>
      <xdr:row>97</xdr:row>
      <xdr:rowOff>45338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36465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1460</xdr:rowOff>
    </xdr:from>
    <xdr:to>
      <xdr:col>41</xdr:col>
      <xdr:colOff>101600</xdr:colOff>
      <xdr:row>97</xdr:row>
      <xdr:rowOff>103060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94187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37722</xdr:rowOff>
    </xdr:from>
    <xdr:to>
      <xdr:col>36</xdr:col>
      <xdr:colOff>165100</xdr:colOff>
      <xdr:row>97</xdr:row>
      <xdr:rowOff>139322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130449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127622</xdr:rowOff>
    </xdr:from>
    <xdr:to>
      <xdr:col>85</xdr:col>
      <xdr:colOff>127000</xdr:colOff>
      <xdr:row>37</xdr:row>
      <xdr:rowOff>132728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71272"/>
          <a:ext cx="8382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127622</xdr:rowOff>
    </xdr:from>
    <xdr:to>
      <xdr:col>81</xdr:col>
      <xdr:colOff>50800</xdr:colOff>
      <xdr:row>37</xdr:row>
      <xdr:rowOff>138290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7127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138290</xdr:rowOff>
    </xdr:from>
    <xdr:to>
      <xdr:col>76</xdr:col>
      <xdr:colOff>114300</xdr:colOff>
      <xdr:row>37</xdr:row>
      <xdr:rowOff>142748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8194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142748</xdr:rowOff>
    </xdr:from>
    <xdr:to>
      <xdr:col>71</xdr:col>
      <xdr:colOff>177800</xdr:colOff>
      <xdr:row>37</xdr:row>
      <xdr:rowOff>149206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863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81928</xdr:rowOff>
    </xdr:from>
    <xdr:to>
      <xdr:col>85</xdr:col>
      <xdr:colOff>177800</xdr:colOff>
      <xdr:row>38</xdr:row>
      <xdr:rowOff>12078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168305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76822</xdr:rowOff>
    </xdr:from>
    <xdr:to>
      <xdr:col>81</xdr:col>
      <xdr:colOff>101600</xdr:colOff>
      <xdr:row>38</xdr:row>
      <xdr:rowOff>6972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169549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87490</xdr:rowOff>
    </xdr:from>
    <xdr:to>
      <xdr:col>76</xdr:col>
      <xdr:colOff>165100</xdr:colOff>
      <xdr:row>38</xdr:row>
      <xdr:rowOff>17641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311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8767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91948</xdr:rowOff>
    </xdr:from>
    <xdr:to>
      <xdr:col>72</xdr:col>
      <xdr:colOff>38100</xdr:colOff>
      <xdr:row>38</xdr:row>
      <xdr:rowOff>22098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13225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98406</xdr:rowOff>
    </xdr:from>
    <xdr:to>
      <xdr:col>67</xdr:col>
      <xdr:colOff>101600</xdr:colOff>
      <xdr:row>38</xdr:row>
      <xdr:rowOff>28556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19683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123858</xdr:rowOff>
    </xdr:from>
    <xdr:to>
      <xdr:col>85</xdr:col>
      <xdr:colOff>127000</xdr:colOff>
      <xdr:row>57</xdr:row>
      <xdr:rowOff>18016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25058"/>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97939</xdr:rowOff>
    </xdr:from>
    <xdr:to>
      <xdr:col>81</xdr:col>
      <xdr:colOff>50800</xdr:colOff>
      <xdr:row>57</xdr:row>
      <xdr:rowOff>18016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699139"/>
          <a:ext cx="889000" cy="9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97939</xdr:rowOff>
    </xdr:from>
    <xdr:to>
      <xdr:col>76</xdr:col>
      <xdr:colOff>114300</xdr:colOff>
      <xdr:row>56</xdr:row>
      <xdr:rowOff>155994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699139"/>
          <a:ext cx="889000" cy="5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155994</xdr:rowOff>
    </xdr:from>
    <xdr:to>
      <xdr:col>71</xdr:col>
      <xdr:colOff>177800</xdr:colOff>
      <xdr:row>57</xdr:row>
      <xdr:rowOff>79551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57194"/>
          <a:ext cx="8890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73058</xdr:rowOff>
    </xdr:from>
    <xdr:to>
      <xdr:col>85</xdr:col>
      <xdr:colOff>177800</xdr:colOff>
      <xdr:row>57</xdr:row>
      <xdr:rowOff>3208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95935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138666</xdr:rowOff>
    </xdr:from>
    <xdr:to>
      <xdr:col>81</xdr:col>
      <xdr:colOff>101600</xdr:colOff>
      <xdr:row>57</xdr:row>
      <xdr:rowOff>68816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85343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47139</xdr:rowOff>
    </xdr:from>
    <xdr:to>
      <xdr:col>76</xdr:col>
      <xdr:colOff>165100</xdr:colOff>
      <xdr:row>56</xdr:row>
      <xdr:rowOff>148739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6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165266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105194</xdr:rowOff>
    </xdr:from>
    <xdr:to>
      <xdr:col>72</xdr:col>
      <xdr:colOff>38100</xdr:colOff>
      <xdr:row>57</xdr:row>
      <xdr:rowOff>35344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51871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28751</xdr:rowOff>
    </xdr:from>
    <xdr:to>
      <xdr:col>67</xdr:col>
      <xdr:colOff>101600</xdr:colOff>
      <xdr:row>57</xdr:row>
      <xdr:rowOff>130351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146878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120205</xdr:rowOff>
    </xdr:from>
    <xdr:to>
      <xdr:col>85</xdr:col>
      <xdr:colOff>127000</xdr:colOff>
      <xdr:row>78</xdr:row>
      <xdr:rowOff>171120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493305"/>
          <a:ext cx="8382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120205</xdr:rowOff>
    </xdr:from>
    <xdr:to>
      <xdr:col>81</xdr:col>
      <xdr:colOff>50800</xdr:colOff>
      <xdr:row>78</xdr:row>
      <xdr:rowOff>128423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49330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128423</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01523"/>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120320</xdr:rowOff>
    </xdr:from>
    <xdr:to>
      <xdr:col>85</xdr:col>
      <xdr:colOff>177800</xdr:colOff>
      <xdr:row>79</xdr:row>
      <xdr:rowOff>50470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79697</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69405</xdr:rowOff>
    </xdr:from>
    <xdr:to>
      <xdr:col>81</xdr:col>
      <xdr:colOff>101600</xdr:colOff>
      <xdr:row>78</xdr:row>
      <xdr:rowOff>171005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16082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1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77623</xdr:rowOff>
    </xdr:from>
    <xdr:to>
      <xdr:col>76</xdr:col>
      <xdr:colOff>165100</xdr:colOff>
      <xdr:row>79</xdr:row>
      <xdr:rowOff>7773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24300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2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93783</xdr:rowOff>
    </xdr:from>
    <xdr:to>
      <xdr:col>85</xdr:col>
      <xdr:colOff>127000</xdr:colOff>
      <xdr:row>97</xdr:row>
      <xdr:rowOff>128025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24433"/>
          <a:ext cx="838200" cy="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118391</xdr:rowOff>
    </xdr:from>
    <xdr:to>
      <xdr:col>81</xdr:col>
      <xdr:colOff>50800</xdr:colOff>
      <xdr:row>97</xdr:row>
      <xdr:rowOff>128025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749041"/>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118391</xdr:rowOff>
    </xdr:from>
    <xdr:to>
      <xdr:col>76</xdr:col>
      <xdr:colOff>114300</xdr:colOff>
      <xdr:row>97</xdr:row>
      <xdr:rowOff>138460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49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105524</xdr:rowOff>
    </xdr:from>
    <xdr:to>
      <xdr:col>71</xdr:col>
      <xdr:colOff>177800</xdr:colOff>
      <xdr:row>97</xdr:row>
      <xdr:rowOff>138460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36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42983</xdr:rowOff>
    </xdr:from>
    <xdr:to>
      <xdr:col>85</xdr:col>
      <xdr:colOff>177800</xdr:colOff>
      <xdr:row>97</xdr:row>
      <xdr:rowOff>144583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21410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77225</xdr:rowOff>
    </xdr:from>
    <xdr:to>
      <xdr:col>81</xdr:col>
      <xdr:colOff>101600</xdr:colOff>
      <xdr:row>98</xdr:row>
      <xdr:rowOff>7375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0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67591</xdr:rowOff>
    </xdr:from>
    <xdr:to>
      <xdr:col>76</xdr:col>
      <xdr:colOff>165100</xdr:colOff>
      <xdr:row>97</xdr:row>
      <xdr:rowOff>169191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160318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87660</xdr:rowOff>
    </xdr:from>
    <xdr:to>
      <xdr:col>72</xdr:col>
      <xdr:colOff>38100</xdr:colOff>
      <xdr:row>98</xdr:row>
      <xdr:rowOff>17810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54724</xdr:rowOff>
    </xdr:from>
    <xdr:to>
      <xdr:col>67</xdr:col>
      <xdr:colOff>101600</xdr:colOff>
      <xdr:row>97</xdr:row>
      <xdr:rowOff>156324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147451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総務費においては、ふるさと寄附金の増により、その経費（返礼品調達等委託料・システム利用手数料等）の大幅な増（</a:t>
          </a:r>
          <a:r>
            <a:rPr kumimoji="1" lang="en-US" altLang="ja-JP" sz="1100">
              <a:latin typeface="ＭＳ Ｐゴシック" panose="020B0600070205080204" pitchFamily="50" charset="-128"/>
              <a:ea typeface="ＭＳ Ｐゴシック" panose="020B0600070205080204" pitchFamily="50" charset="-128"/>
            </a:rPr>
            <a:t>+1,101</a:t>
          </a:r>
          <a:r>
            <a:rPr kumimoji="1" lang="ja-JP" altLang="en-US" sz="1100">
              <a:latin typeface="ＭＳ Ｐゴシック" panose="020B0600070205080204" pitchFamily="50" charset="-128"/>
              <a:ea typeface="ＭＳ Ｐゴシック" panose="020B0600070205080204" pitchFamily="50" charset="-128"/>
            </a:rPr>
            <a:t>百万円）があったが、令和２年度の定額給付金支給に係る経費の皆減（▲</a:t>
          </a:r>
          <a:r>
            <a:rPr kumimoji="1" lang="en-US" altLang="ja-JP" sz="1100">
              <a:latin typeface="ＭＳ Ｐゴシック" panose="020B0600070205080204" pitchFamily="50" charset="-128"/>
              <a:ea typeface="ＭＳ Ｐゴシック" panose="020B0600070205080204" pitchFamily="50" charset="-128"/>
            </a:rPr>
            <a:t>2,375</a:t>
          </a:r>
          <a:r>
            <a:rPr kumimoji="1" lang="ja-JP" altLang="en-US" sz="1100">
              <a:latin typeface="ＭＳ Ｐゴシック" panose="020B0600070205080204" pitchFamily="50" charset="-128"/>
              <a:ea typeface="ＭＳ Ｐゴシック" panose="020B0600070205080204" pitchFamily="50" charset="-128"/>
            </a:rPr>
            <a:t>百万円）により大幅な減となった。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民生費においては、子育て世帯への臨時特別給付金に係る経費（</a:t>
          </a:r>
          <a:r>
            <a:rPr kumimoji="1" lang="en-US" altLang="ja-JP" sz="1100">
              <a:latin typeface="ＭＳ Ｐゴシック" panose="020B0600070205080204" pitchFamily="50" charset="-128"/>
              <a:ea typeface="ＭＳ Ｐゴシック" panose="020B0600070205080204" pitchFamily="50" charset="-128"/>
            </a:rPr>
            <a:t>+388</a:t>
          </a:r>
          <a:r>
            <a:rPr kumimoji="1" lang="ja-JP" altLang="en-US" sz="1100">
              <a:latin typeface="ＭＳ Ｐゴシック" panose="020B0600070205080204" pitchFamily="50" charset="-128"/>
              <a:ea typeface="ＭＳ Ｐゴシック" panose="020B0600070205080204" pitchFamily="50" charset="-128"/>
            </a:rPr>
            <a:t>百万円）及び非課税世帯への臨時特別給付金に係る経費（</a:t>
          </a:r>
          <a:r>
            <a:rPr kumimoji="1" lang="en-US" altLang="ja-JP" sz="1100">
              <a:latin typeface="ＭＳ Ｐゴシック" panose="020B0600070205080204" pitchFamily="50" charset="-128"/>
              <a:ea typeface="ＭＳ Ｐゴシック" panose="020B0600070205080204" pitchFamily="50" charset="-128"/>
            </a:rPr>
            <a:t>+193</a:t>
          </a:r>
          <a:r>
            <a:rPr kumimoji="1" lang="ja-JP" altLang="en-US" sz="1100">
              <a:latin typeface="ＭＳ Ｐゴシック" panose="020B0600070205080204" pitchFamily="50" charset="-128"/>
              <a:ea typeface="ＭＳ Ｐゴシック" panose="020B0600070205080204" pitchFamily="50" charset="-128"/>
            </a:rPr>
            <a:t>百万円）の増により増加となった。</a:t>
          </a:r>
        </a:p>
        <a:p>
          <a:r>
            <a:rPr kumimoji="1" lang="ja-JP" altLang="en-US" sz="1100">
              <a:latin typeface="ＭＳ Ｐゴシック" panose="020B0600070205080204" pitchFamily="50" charset="-128"/>
              <a:ea typeface="ＭＳ Ｐゴシック" panose="020B0600070205080204" pitchFamily="50" charset="-128"/>
            </a:rPr>
            <a:t>衛生費においては、新型コロナウイルスワクチン接種に係る経費の増（</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百万円）、中核病院への負担金・出資金の増（</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百万円）等により、大幅な増となった。</a:t>
          </a:r>
        </a:p>
        <a:p>
          <a:r>
            <a:rPr kumimoji="1" lang="ja-JP" altLang="en-US" sz="1100">
              <a:latin typeface="ＭＳ Ｐゴシック" panose="020B0600070205080204" pitchFamily="50" charset="-128"/>
              <a:ea typeface="ＭＳ Ｐゴシック" panose="020B0600070205080204" pitchFamily="50" charset="-128"/>
            </a:rPr>
            <a:t>農林水産業費においては、中の倉水路改修工事（</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百万円）、農業用ため池浚渫工事（</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百円）、米価下落に対する農家への稲作経営継続支援補助金（</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百万円）の増により増加となった。</a:t>
          </a:r>
        </a:p>
        <a:p>
          <a:r>
            <a:rPr kumimoji="1" lang="ja-JP" altLang="en-US" sz="1100">
              <a:latin typeface="ＭＳ Ｐゴシック" panose="020B0600070205080204" pitchFamily="50" charset="-128"/>
              <a:ea typeface="ＭＳ Ｐゴシック" panose="020B0600070205080204" pitchFamily="50" charset="-128"/>
            </a:rPr>
            <a:t>商工費においては、新型コロナウイルス感染症に係る飲食店・中小企業等への協力金・支援金の増（</a:t>
          </a:r>
          <a:r>
            <a:rPr kumimoji="1" lang="en-US" altLang="ja-JP" sz="1100">
              <a:latin typeface="ＭＳ Ｐゴシック" panose="020B0600070205080204" pitchFamily="50" charset="-128"/>
              <a:ea typeface="ＭＳ Ｐゴシック" panose="020B0600070205080204" pitchFamily="50" charset="-128"/>
            </a:rPr>
            <a:t>+186</a:t>
          </a:r>
          <a:r>
            <a:rPr kumimoji="1" lang="ja-JP" altLang="en-US" sz="1100">
              <a:latin typeface="ＭＳ Ｐゴシック" panose="020B0600070205080204" pitchFamily="50" charset="-128"/>
              <a:ea typeface="ＭＳ Ｐゴシック" panose="020B0600070205080204" pitchFamily="50" charset="-128"/>
            </a:rPr>
            <a:t>百万円）等により、大幅な増となった。</a:t>
          </a:r>
        </a:p>
        <a:p>
          <a:r>
            <a:rPr kumimoji="1" lang="ja-JP" altLang="en-US" sz="1100">
              <a:latin typeface="ＭＳ Ｐゴシック" panose="020B0600070205080204" pitchFamily="50" charset="-128"/>
              <a:ea typeface="ＭＳ Ｐゴシック" panose="020B0600070205080204" pitchFamily="50" charset="-128"/>
            </a:rPr>
            <a:t>土木費においては、町道舗装補修工事の増（</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百万円）、新南桜公園整備工事の増（</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百万円）、白石川右岸河川敷整備事業に係る経費の増（盛土部整備工事</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百万円、ＭＴＢコース整備工事</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百万円等）により、大幅な増となった。</a:t>
          </a:r>
        </a:p>
        <a:p>
          <a:r>
            <a:rPr kumimoji="1" lang="ja-JP" altLang="en-US" sz="1100">
              <a:latin typeface="ＭＳ Ｐゴシック" panose="020B0600070205080204" pitchFamily="50" charset="-128"/>
              <a:ea typeface="ＭＳ Ｐゴシック" panose="020B0600070205080204" pitchFamily="50" charset="-128"/>
            </a:rPr>
            <a:t>教育費においては、令和２年度からの繰越も含む大河原中学校屋内運動場増改築工事（</a:t>
          </a:r>
          <a:r>
            <a:rPr kumimoji="1" lang="en-US" altLang="ja-JP" sz="1100">
              <a:latin typeface="ＭＳ Ｐゴシック" panose="020B0600070205080204" pitchFamily="50" charset="-128"/>
              <a:ea typeface="ＭＳ Ｐゴシック" panose="020B0600070205080204" pitchFamily="50" charset="-128"/>
            </a:rPr>
            <a:t>+857</a:t>
          </a:r>
          <a:r>
            <a:rPr kumimoji="1" lang="ja-JP" altLang="en-US" sz="1100">
              <a:latin typeface="ＭＳ Ｐゴシック" panose="020B0600070205080204" pitchFamily="50" charset="-128"/>
              <a:ea typeface="ＭＳ Ｐゴシック" panose="020B0600070205080204" pitchFamily="50" charset="-128"/>
            </a:rPr>
            <a:t>百万円）の増があったことから、大幅な増となっている。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財政調整基金については、ふるさと寄附金の大幅な増等により、取り崩しをせず、</a:t>
          </a:r>
          <a:r>
            <a:rPr kumimoji="1" lang="en-US" altLang="ja-JP" sz="1200">
              <a:latin typeface="ＭＳ ゴシック" pitchFamily="49" charset="-128"/>
              <a:ea typeface="ＭＳ ゴシック" pitchFamily="49" charset="-128"/>
            </a:rPr>
            <a:t>292</a:t>
          </a:r>
          <a:r>
            <a:rPr kumimoji="1" lang="ja-JP" altLang="en-US" sz="1200">
              <a:latin typeface="ＭＳ ゴシック" pitchFamily="49" charset="-128"/>
              <a:ea typeface="ＭＳ ゴシック" pitchFamily="49" charset="-128"/>
            </a:rPr>
            <a:t>百万円の積立を行ったことから年度末残高は</a:t>
          </a:r>
          <a:r>
            <a:rPr kumimoji="1" lang="en-US" altLang="ja-JP" sz="1200">
              <a:latin typeface="ＭＳ ゴシック" pitchFamily="49" charset="-128"/>
              <a:ea typeface="ＭＳ ゴシック" pitchFamily="49" charset="-128"/>
            </a:rPr>
            <a:t>447</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2,260</a:t>
          </a:r>
          <a:r>
            <a:rPr kumimoji="1" lang="ja-JP" altLang="en-US" sz="1200">
              <a:latin typeface="ＭＳ ゴシック" pitchFamily="49" charset="-128"/>
              <a:ea typeface="ＭＳ ゴシック" pitchFamily="49" charset="-128"/>
            </a:rPr>
            <a:t>百万円となった。また、これにより実質単年度収支もプラスに転じた。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３年度に増加した基金を有効に活用しながらも、ふるさと寄附金は経常的に見込める歳入ではないことから、寄附金以外の歳入の増加策を講じ、また引き続き歳出削減にも取り組むなど、基金に頼りすぎない財政運営となるよう努めていきたい。</a:t>
          </a:r>
          <a:endParaRPr kumimoji="1" lang="en-US" altLang="ja-JP"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全ての会計に実質赤字額、資金不足額は生じていない。この状態を維持し、引き続き健全な財政運営を行えるよう、財源の確保に努め、適切な財政運営を図っていく。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12777740</v>
      </c>
      <c r="BO4" s="453"/>
      <c r="BP4" s="453"/>
      <c r="BQ4" s="453"/>
      <c r="BR4" s="453"/>
      <c r="BS4" s="453"/>
      <c r="BT4" s="453"/>
      <c r="BU4" s="454"/>
      <c r="BV4" s="452">
        <v>12466836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6.3</v>
      </c>
      <c r="CU4" s="593"/>
      <c r="CV4" s="593"/>
      <c r="CW4" s="593"/>
      <c r="CX4" s="593"/>
      <c r="CY4" s="593"/>
      <c r="CZ4" s="593"/>
      <c r="DA4" s="594"/>
      <c r="DB4" s="592">
        <v>4.8</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12378902</v>
      </c>
      <c r="BO5" s="424"/>
      <c r="BP5" s="424"/>
      <c r="BQ5" s="424"/>
      <c r="BR5" s="424"/>
      <c r="BS5" s="424"/>
      <c r="BT5" s="424"/>
      <c r="BU5" s="425"/>
      <c r="BV5" s="423">
        <v>12132047</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93.5</v>
      </c>
      <c r="CU5" s="421"/>
      <c r="CV5" s="421"/>
      <c r="CW5" s="421"/>
      <c r="CX5" s="421"/>
      <c r="CY5" s="421"/>
      <c r="CZ5" s="421"/>
      <c r="DA5" s="422"/>
      <c r="DB5" s="420">
        <v>93.4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398838</v>
      </c>
      <c r="BO6" s="424"/>
      <c r="BP6" s="424"/>
      <c r="BQ6" s="424"/>
      <c r="BR6" s="424"/>
      <c r="BS6" s="424"/>
      <c r="BT6" s="424"/>
      <c r="BU6" s="425"/>
      <c r="BV6" s="423">
        <v>334789</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93.5</v>
      </c>
      <c r="CU6" s="567"/>
      <c r="CV6" s="567"/>
      <c r="CW6" s="567"/>
      <c r="CX6" s="567"/>
      <c r="CY6" s="567"/>
      <c r="CZ6" s="567"/>
      <c r="DA6" s="568"/>
      <c r="DB6" s="566">
        <v>98.3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44736</v>
      </c>
      <c r="BO7" s="424"/>
      <c r="BP7" s="424"/>
      <c r="BQ7" s="424"/>
      <c r="BR7" s="424"/>
      <c r="BS7" s="424"/>
      <c r="BT7" s="424"/>
      <c r="BU7" s="425"/>
      <c r="BV7" s="423">
        <v>83254</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5596946</v>
      </c>
      <c r="CU7" s="424"/>
      <c r="CV7" s="424"/>
      <c r="CW7" s="424"/>
      <c r="CX7" s="424"/>
      <c r="CY7" s="424"/>
      <c r="CZ7" s="424"/>
      <c r="DA7" s="425"/>
      <c r="DB7" s="423">
        <v>5247285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94</v>
      </c>
      <c r="AV8" s="482"/>
      <c r="AW8" s="482"/>
      <c r="AX8" s="482"/>
      <c r="AY8" s="437" t="s">
        <v>108</v>
      </c>
      <c r="AZ8" s="438"/>
      <c r="BA8" s="438"/>
      <c r="BB8" s="438"/>
      <c r="BC8" s="438"/>
      <c r="BD8" s="438"/>
      <c r="BE8" s="438"/>
      <c r="BF8" s="438"/>
      <c r="BG8" s="438"/>
      <c r="BH8" s="438"/>
      <c r="BI8" s="438"/>
      <c r="BJ8" s="438"/>
      <c r="BK8" s="438"/>
      <c r="BL8" s="438"/>
      <c r="BM8" s="439"/>
      <c r="BN8" s="423">
        <v>354102</v>
      </c>
      <c r="BO8" s="424"/>
      <c r="BP8" s="424"/>
      <c r="BQ8" s="424"/>
      <c r="BR8" s="424"/>
      <c r="BS8" s="424"/>
      <c r="BT8" s="424"/>
      <c r="BU8" s="425"/>
      <c r="BV8" s="423">
        <v>251535</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0.63</v>
      </c>
      <c r="CU8" s="527"/>
      <c r="CV8" s="527"/>
      <c r="CW8" s="527"/>
      <c r="CX8" s="527"/>
      <c r="CY8" s="527"/>
      <c r="CZ8" s="527"/>
      <c r="DA8" s="528"/>
      <c r="DB8" s="526">
        <v>0.64</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23571</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94</v>
      </c>
      <c r="AV9" s="482"/>
      <c r="AW9" s="482"/>
      <c r="AX9" s="482"/>
      <c r="AY9" s="437" t="s">
        <v>114</v>
      </c>
      <c r="AZ9" s="438"/>
      <c r="BA9" s="438"/>
      <c r="BB9" s="438"/>
      <c r="BC9" s="438"/>
      <c r="BD9" s="438"/>
      <c r="BE9" s="438"/>
      <c r="BF9" s="438"/>
      <c r="BG9" s="438"/>
      <c r="BH9" s="438"/>
      <c r="BI9" s="438"/>
      <c r="BJ9" s="438"/>
      <c r="BK9" s="438"/>
      <c r="BL9" s="438"/>
      <c r="BM9" s="439"/>
      <c r="BN9" s="423">
        <v>102567</v>
      </c>
      <c r="BO9" s="424"/>
      <c r="BP9" s="424"/>
      <c r="BQ9" s="424"/>
      <c r="BR9" s="424"/>
      <c r="BS9" s="424"/>
      <c r="BT9" s="424"/>
      <c r="BU9" s="425"/>
      <c r="BV9" s="423">
        <v>-166551</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5.9</v>
      </c>
      <c r="CU9" s="421"/>
      <c r="CV9" s="421"/>
      <c r="CW9" s="421"/>
      <c r="CX9" s="421"/>
      <c r="CY9" s="421"/>
      <c r="CZ9" s="421"/>
      <c r="DA9" s="422"/>
      <c r="DB9" s="420">
        <v>6.9</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116</v>
      </c>
      <c r="M10" s="380"/>
      <c r="N10" s="380"/>
      <c r="O10" s="380"/>
      <c r="P10" s="380"/>
      <c r="Q10" s="381"/>
      <c r="R10" s="376">
        <v>23798</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94</v>
      </c>
      <c r="AV10" s="482"/>
      <c r="AW10" s="482"/>
      <c r="AX10" s="482"/>
      <c r="AY10" s="437" t="s">
        <v>118</v>
      </c>
      <c r="AZ10" s="438"/>
      <c r="BA10" s="438"/>
      <c r="BB10" s="438"/>
      <c r="BC10" s="438"/>
      <c r="BD10" s="438"/>
      <c r="BE10" s="438"/>
      <c r="BF10" s="438"/>
      <c r="BG10" s="438"/>
      <c r="BH10" s="438"/>
      <c r="BI10" s="438"/>
      <c r="BJ10" s="438"/>
      <c r="BK10" s="438"/>
      <c r="BL10" s="438"/>
      <c r="BM10" s="439"/>
      <c r="BN10" s="423">
        <v>296702</v>
      </c>
      <c r="BO10" s="424"/>
      <c r="BP10" s="424"/>
      <c r="BQ10" s="424"/>
      <c r="BR10" s="424"/>
      <c r="BS10" s="424"/>
      <c r="BT10" s="424"/>
      <c r="BU10" s="425"/>
      <c r="BV10" s="423">
        <v>4383</v>
      </c>
      <c r="BW10" s="424"/>
      <c r="BX10" s="424"/>
      <c r="BY10" s="424"/>
      <c r="BZ10" s="424"/>
      <c r="CA10" s="424"/>
      <c r="CB10" s="424"/>
      <c r="CC10" s="425"/>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120</v>
      </c>
      <c r="M11" s="385"/>
      <c r="N11" s="385"/>
      <c r="O11" s="385"/>
      <c r="P11" s="385"/>
      <c r="Q11" s="386"/>
      <c r="R11" s="552" t="s">
        <v>121</v>
      </c>
      <c r="S11" s="553"/>
      <c r="T11" s="553"/>
      <c r="U11" s="553"/>
      <c r="V11" s="554"/>
      <c r="W11" s="564"/>
      <c r="X11" s="374"/>
      <c r="Y11" s="374"/>
      <c r="Z11" s="374"/>
      <c r="AA11" s="374"/>
      <c r="AB11" s="374"/>
      <c r="AC11" s="374"/>
      <c r="AD11" s="374"/>
      <c r="AE11" s="374"/>
      <c r="AF11" s="374"/>
      <c r="AG11" s="374"/>
      <c r="AH11" s="374"/>
      <c r="AI11" s="374"/>
      <c r="AJ11" s="374"/>
      <c r="AK11" s="374"/>
      <c r="AL11" s="565"/>
      <c r="AM11" s="480" t="s">
        <v>122</v>
      </c>
      <c r="AN11" s="380"/>
      <c r="AO11" s="380"/>
      <c r="AP11" s="380"/>
      <c r="AQ11" s="380"/>
      <c r="AR11" s="380"/>
      <c r="AS11" s="380"/>
      <c r="AT11" s="381"/>
      <c r="AU11" s="481" t="s">
        <v>94</v>
      </c>
      <c r="AV11" s="482"/>
      <c r="AW11" s="482"/>
      <c r="AX11" s="482"/>
      <c r="AY11" s="437" t="s">
        <v>123</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124</v>
      </c>
      <c r="CE11" s="383"/>
      <c r="CF11" s="383"/>
      <c r="CG11" s="383"/>
      <c r="CH11" s="383"/>
      <c r="CI11" s="383"/>
      <c r="CJ11" s="383"/>
      <c r="CK11" s="383"/>
      <c r="CL11" s="383"/>
      <c r="CM11" s="383"/>
      <c r="CN11" s="383"/>
      <c r="CO11" s="383"/>
      <c r="CP11" s="383"/>
      <c r="CQ11" s="383"/>
      <c r="CR11" s="383"/>
      <c r="CS11" s="464"/>
      <c r="CT11" s="526" t="s">
        <v>125</v>
      </c>
      <c r="CU11" s="527"/>
      <c r="CV11" s="527"/>
      <c r="CW11" s="527"/>
      <c r="CX11" s="527"/>
      <c r="CY11" s="527"/>
      <c r="CZ11" s="527"/>
      <c r="DA11" s="528"/>
      <c r="DB11" s="526" t="s">
        <v>126</v>
      </c>
      <c r="DC11" s="527"/>
      <c r="DD11" s="527"/>
      <c r="DE11" s="527"/>
      <c r="DF11" s="527"/>
      <c r="DG11" s="527"/>
      <c r="DH11" s="527"/>
      <c r="DI11" s="528"/>
    </row>
    <row r="12" spans="1:119" ht="18.75" customHeight="1" x14ac:dyDescent="0.15">
      <c r="A12" s="178"/>
      <c r="B12" s="529" t="s">
        <v>127</v>
      </c>
      <c r="C12" s="530"/>
      <c r="D12" s="530"/>
      <c r="E12" s="530"/>
      <c r="F12" s="530"/>
      <c r="G12" s="530"/>
      <c r="H12" s="530"/>
      <c r="I12" s="530"/>
      <c r="J12" s="530"/>
      <c r="K12" s="531"/>
      <c r="L12" s="538" t="s">
        <v>128</v>
      </c>
      <c r="M12" s="539"/>
      <c r="N12" s="539"/>
      <c r="O12" s="539"/>
      <c r="P12" s="539"/>
      <c r="Q12" s="540"/>
      <c r="R12" s="541">
        <v>23660</v>
      </c>
      <c r="S12" s="542"/>
      <c r="T12" s="542"/>
      <c r="U12" s="542"/>
      <c r="V12" s="543"/>
      <c r="W12" s="544" t="s">
        <v>1</v>
      </c>
      <c r="X12" s="482"/>
      <c r="Y12" s="482"/>
      <c r="Z12" s="482"/>
      <c r="AA12" s="482"/>
      <c r="AB12" s="545"/>
      <c r="AC12" s="546" t="s">
        <v>129</v>
      </c>
      <c r="AD12" s="547"/>
      <c r="AE12" s="547"/>
      <c r="AF12" s="547"/>
      <c r="AG12" s="548"/>
      <c r="AH12" s="546" t="s">
        <v>130</v>
      </c>
      <c r="AI12" s="547"/>
      <c r="AJ12" s="547"/>
      <c r="AK12" s="547"/>
      <c r="AL12" s="549"/>
      <c r="AM12" s="480" t="s">
        <v>131</v>
      </c>
      <c r="AN12" s="380"/>
      <c r="AO12" s="380"/>
      <c r="AP12" s="380"/>
      <c r="AQ12" s="380"/>
      <c r="AR12" s="380"/>
      <c r="AS12" s="380"/>
      <c r="AT12" s="381"/>
      <c r="AU12" s="481" t="s">
        <v>132</v>
      </c>
      <c r="AV12" s="482"/>
      <c r="AW12" s="482"/>
      <c r="AX12" s="482"/>
      <c r="AY12" s="437" t="s">
        <v>133</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3681</v>
      </c>
      <c r="BW12" s="424"/>
      <c r="BX12" s="424"/>
      <c r="BY12" s="424"/>
      <c r="BZ12" s="424"/>
      <c r="CA12" s="424"/>
      <c r="CB12" s="424"/>
      <c r="CC12" s="425"/>
      <c r="CD12" s="463" t="s">
        <v>134</v>
      </c>
      <c r="CE12" s="383"/>
      <c r="CF12" s="383"/>
      <c r="CG12" s="383"/>
      <c r="CH12" s="383"/>
      <c r="CI12" s="383"/>
      <c r="CJ12" s="383"/>
      <c r="CK12" s="383"/>
      <c r="CL12" s="383"/>
      <c r="CM12" s="383"/>
      <c r="CN12" s="383"/>
      <c r="CO12" s="383"/>
      <c r="CP12" s="383"/>
      <c r="CQ12" s="383"/>
      <c r="CR12" s="383"/>
      <c r="CS12" s="464"/>
      <c r="CT12" s="526" t="s">
        <v>126</v>
      </c>
      <c r="CU12" s="527"/>
      <c r="CV12" s="527"/>
      <c r="CW12" s="527"/>
      <c r="CX12" s="527"/>
      <c r="CY12" s="527"/>
      <c r="CZ12" s="527"/>
      <c r="DA12" s="528"/>
      <c r="DB12" s="526" t="s">
        <v>126</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135</v>
      </c>
      <c r="N13" s="508"/>
      <c r="O13" s="508"/>
      <c r="P13" s="508"/>
      <c r="Q13" s="509"/>
      <c r="R13" s="510">
        <v>23546</v>
      </c>
      <c r="S13" s="511"/>
      <c r="T13" s="511"/>
      <c r="U13" s="511"/>
      <c r="V13" s="512"/>
      <c r="W13" s="513" t="s">
        <v>136</v>
      </c>
      <c r="X13" s="409"/>
      <c r="Y13" s="409"/>
      <c r="Z13" s="409"/>
      <c r="AA13" s="409"/>
      <c r="AB13" s="410"/>
      <c r="AC13" s="376">
        <v>294</v>
      </c>
      <c r="AD13" s="377"/>
      <c r="AE13" s="377"/>
      <c r="AF13" s="377"/>
      <c r="AG13" s="378"/>
      <c r="AH13" s="376">
        <v>292</v>
      </c>
      <c r="AI13" s="377"/>
      <c r="AJ13" s="377"/>
      <c r="AK13" s="377"/>
      <c r="AL13" s="436"/>
      <c r="AM13" s="480" t="s">
        <v>137</v>
      </c>
      <c r="AN13" s="380"/>
      <c r="AO13" s="380"/>
      <c r="AP13" s="380"/>
      <c r="AQ13" s="380"/>
      <c r="AR13" s="380"/>
      <c r="AS13" s="380"/>
      <c r="AT13" s="381"/>
      <c r="AU13" s="481" t="s">
        <v>132</v>
      </c>
      <c r="AV13" s="482"/>
      <c r="AW13" s="482"/>
      <c r="AX13" s="482"/>
      <c r="AY13" s="437" t="s">
        <v>138</v>
      </c>
      <c r="AZ13" s="438"/>
      <c r="BA13" s="438"/>
      <c r="BB13" s="438"/>
      <c r="BC13" s="438"/>
      <c r="BD13" s="438"/>
      <c r="BE13" s="438"/>
      <c r="BF13" s="438"/>
      <c r="BG13" s="438"/>
      <c r="BH13" s="438"/>
      <c r="BI13" s="438"/>
      <c r="BJ13" s="438"/>
      <c r="BK13" s="438"/>
      <c r="BL13" s="438"/>
      <c r="BM13" s="439"/>
      <c r="BN13" s="423">
        <v>399269</v>
      </c>
      <c r="BO13" s="424"/>
      <c r="BP13" s="424"/>
      <c r="BQ13" s="424"/>
      <c r="BR13" s="424"/>
      <c r="BS13" s="424"/>
      <c r="BT13" s="424"/>
      <c r="BU13" s="425"/>
      <c r="BV13" s="423">
        <v>-165849</v>
      </c>
      <c r="BW13" s="424"/>
      <c r="BX13" s="424"/>
      <c r="BY13" s="424"/>
      <c r="BZ13" s="424"/>
      <c r="CA13" s="424"/>
      <c r="CB13" s="424"/>
      <c r="CC13" s="425"/>
      <c r="CD13" s="463" t="s">
        <v>139</v>
      </c>
      <c r="CE13" s="383"/>
      <c r="CF13" s="383"/>
      <c r="CG13" s="383"/>
      <c r="CH13" s="383"/>
      <c r="CI13" s="383"/>
      <c r="CJ13" s="383"/>
      <c r="CK13" s="383"/>
      <c r="CL13" s="383"/>
      <c r="CM13" s="383"/>
      <c r="CN13" s="383"/>
      <c r="CO13" s="383"/>
      <c r="CP13" s="383"/>
      <c r="CQ13" s="383"/>
      <c r="CR13" s="383"/>
      <c r="CS13" s="464"/>
      <c r="CT13" s="420">
        <v>0.4</v>
      </c>
      <c r="CU13" s="421"/>
      <c r="CV13" s="421"/>
      <c r="CW13" s="421"/>
      <c r="CX13" s="421"/>
      <c r="CY13" s="421"/>
      <c r="CZ13" s="421"/>
      <c r="DA13" s="422"/>
      <c r="DB13" s="420">
        <v>-0.3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140</v>
      </c>
      <c r="M14" s="550"/>
      <c r="N14" s="550"/>
      <c r="O14" s="550"/>
      <c r="P14" s="550"/>
      <c r="Q14" s="551"/>
      <c r="R14" s="510">
        <v>23567</v>
      </c>
      <c r="S14" s="511"/>
      <c r="T14" s="511"/>
      <c r="U14" s="511"/>
      <c r="V14" s="512"/>
      <c r="W14" s="514"/>
      <c r="X14" s="412"/>
      <c r="Y14" s="412"/>
      <c r="Z14" s="412"/>
      <c r="AA14" s="412"/>
      <c r="AB14" s="413"/>
      <c r="AC14" s="503">
        <v>2.7</v>
      </c>
      <c r="AD14" s="504"/>
      <c r="AE14" s="504"/>
      <c r="AF14" s="504"/>
      <c r="AG14" s="505"/>
      <c r="AH14" s="503">
        <v>2.6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141</v>
      </c>
      <c r="CE14" s="461"/>
      <c r="CF14" s="461"/>
      <c r="CG14" s="461"/>
      <c r="CH14" s="461"/>
      <c r="CI14" s="461"/>
      <c r="CJ14" s="461"/>
      <c r="CK14" s="461"/>
      <c r="CL14" s="461"/>
      <c r="CM14" s="461"/>
      <c r="CN14" s="461"/>
      <c r="CO14" s="461"/>
      <c r="CP14" s="461"/>
      <c r="CQ14" s="461"/>
      <c r="CR14" s="461"/>
      <c r="CS14" s="462"/>
      <c r="CT14" s="520">
        <v>22.7</v>
      </c>
      <c r="CU14" s="521"/>
      <c r="CV14" s="521"/>
      <c r="CW14" s="521"/>
      <c r="CX14" s="521"/>
      <c r="CY14" s="521"/>
      <c r="CZ14" s="521"/>
      <c r="DA14" s="522"/>
      <c r="DB14" s="520">
        <v>57.5</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135</v>
      </c>
      <c r="N15" s="508"/>
      <c r="O15" s="508"/>
      <c r="P15" s="508"/>
      <c r="Q15" s="509"/>
      <c r="R15" s="510">
        <v>23440</v>
      </c>
      <c r="S15" s="511"/>
      <c r="T15" s="511"/>
      <c r="U15" s="511"/>
      <c r="V15" s="512"/>
      <c r="W15" s="513" t="s">
        <v>142</v>
      </c>
      <c r="X15" s="409"/>
      <c r="Y15" s="409"/>
      <c r="Z15" s="409"/>
      <c r="AA15" s="409"/>
      <c r="AB15" s="410"/>
      <c r="AC15" s="376">
        <v>3509</v>
      </c>
      <c r="AD15" s="377"/>
      <c r="AE15" s="377"/>
      <c r="AF15" s="377"/>
      <c r="AG15" s="378"/>
      <c r="AH15" s="376">
        <v>3626</v>
      </c>
      <c r="AI15" s="377"/>
      <c r="AJ15" s="377"/>
      <c r="AK15" s="377"/>
      <c r="AL15" s="436"/>
      <c r="AM15" s="480"/>
      <c r="AN15" s="380"/>
      <c r="AO15" s="380"/>
      <c r="AP15" s="380"/>
      <c r="AQ15" s="380"/>
      <c r="AR15" s="380"/>
      <c r="AS15" s="380"/>
      <c r="AT15" s="381"/>
      <c r="AU15" s="481"/>
      <c r="AV15" s="482"/>
      <c r="AW15" s="482"/>
      <c r="AX15" s="482"/>
      <c r="AY15" s="449" t="s">
        <v>143</v>
      </c>
      <c r="AZ15" s="450"/>
      <c r="BA15" s="450"/>
      <c r="BB15" s="450"/>
      <c r="BC15" s="450"/>
      <c r="BD15" s="450"/>
      <c r="BE15" s="450"/>
      <c r="BF15" s="450"/>
      <c r="BG15" s="450"/>
      <c r="BH15" s="450"/>
      <c r="BI15" s="450"/>
      <c r="BJ15" s="450"/>
      <c r="BK15" s="450"/>
      <c r="BL15" s="450"/>
      <c r="BM15" s="451"/>
      <c r="BN15" s="452">
        <v>2701348</v>
      </c>
      <c r="BO15" s="453"/>
      <c r="BP15" s="453"/>
      <c r="BQ15" s="453"/>
      <c r="BR15" s="453"/>
      <c r="BS15" s="453"/>
      <c r="BT15" s="453"/>
      <c r="BU15" s="454"/>
      <c r="BV15" s="452">
        <v>2761871</v>
      </c>
      <c r="BW15" s="453"/>
      <c r="BX15" s="453"/>
      <c r="BY15" s="453"/>
      <c r="BZ15" s="453"/>
      <c r="CA15" s="453"/>
      <c r="CB15" s="453"/>
      <c r="CC15" s="454"/>
      <c r="CD15" s="523" t="s">
        <v>144</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145</v>
      </c>
      <c r="M16" s="498"/>
      <c r="N16" s="498"/>
      <c r="O16" s="498"/>
      <c r="P16" s="498"/>
      <c r="Q16" s="499"/>
      <c r="R16" s="500" t="s">
        <v>146</v>
      </c>
      <c r="S16" s="501"/>
      <c r="T16" s="501"/>
      <c r="U16" s="501"/>
      <c r="V16" s="502"/>
      <c r="W16" s="514"/>
      <c r="X16" s="412"/>
      <c r="Y16" s="412"/>
      <c r="Z16" s="412"/>
      <c r="AA16" s="412"/>
      <c r="AB16" s="413"/>
      <c r="AC16" s="503">
        <v>31.9</v>
      </c>
      <c r="AD16" s="504"/>
      <c r="AE16" s="504"/>
      <c r="AF16" s="504"/>
      <c r="AG16" s="505"/>
      <c r="AH16" s="503">
        <v>32.700000000000003</v>
      </c>
      <c r="AI16" s="504"/>
      <c r="AJ16" s="504"/>
      <c r="AK16" s="504"/>
      <c r="AL16" s="506"/>
      <c r="AM16" s="480"/>
      <c r="AN16" s="380"/>
      <c r="AO16" s="380"/>
      <c r="AP16" s="380"/>
      <c r="AQ16" s="380"/>
      <c r="AR16" s="380"/>
      <c r="AS16" s="380"/>
      <c r="AT16" s="381"/>
      <c r="AU16" s="481"/>
      <c r="AV16" s="482"/>
      <c r="AW16" s="482"/>
      <c r="AX16" s="482"/>
      <c r="AY16" s="437" t="s">
        <v>147</v>
      </c>
      <c r="AZ16" s="438"/>
      <c r="BA16" s="438"/>
      <c r="BB16" s="438"/>
      <c r="BC16" s="438"/>
      <c r="BD16" s="438"/>
      <c r="BE16" s="438"/>
      <c r="BF16" s="438"/>
      <c r="BG16" s="438"/>
      <c r="BH16" s="438"/>
      <c r="BI16" s="438"/>
      <c r="BJ16" s="438"/>
      <c r="BK16" s="438"/>
      <c r="BL16" s="438"/>
      <c r="BM16" s="439"/>
      <c r="BN16" s="423">
        <v>4534354</v>
      </c>
      <c r="BO16" s="424"/>
      <c r="BP16" s="424"/>
      <c r="BQ16" s="424"/>
      <c r="BR16" s="424"/>
      <c r="BS16" s="424"/>
      <c r="BT16" s="424"/>
      <c r="BU16" s="425"/>
      <c r="BV16" s="423">
        <v>4278740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148</v>
      </c>
      <c r="N17" s="517"/>
      <c r="O17" s="517"/>
      <c r="P17" s="517"/>
      <c r="Q17" s="518"/>
      <c r="R17" s="500" t="s">
        <v>149</v>
      </c>
      <c r="S17" s="501"/>
      <c r="T17" s="501"/>
      <c r="U17" s="501"/>
      <c r="V17" s="502"/>
      <c r="W17" s="513" t="s">
        <v>150</v>
      </c>
      <c r="X17" s="409"/>
      <c r="Y17" s="409"/>
      <c r="Z17" s="409"/>
      <c r="AA17" s="409"/>
      <c r="AB17" s="410"/>
      <c r="AC17" s="376">
        <v>7191</v>
      </c>
      <c r="AD17" s="377"/>
      <c r="AE17" s="377"/>
      <c r="AF17" s="377"/>
      <c r="AG17" s="378"/>
      <c r="AH17" s="376">
        <v>7158</v>
      </c>
      <c r="AI17" s="377"/>
      <c r="AJ17" s="377"/>
      <c r="AK17" s="377"/>
      <c r="AL17" s="436"/>
      <c r="AM17" s="480"/>
      <c r="AN17" s="380"/>
      <c r="AO17" s="380"/>
      <c r="AP17" s="380"/>
      <c r="AQ17" s="380"/>
      <c r="AR17" s="380"/>
      <c r="AS17" s="380"/>
      <c r="AT17" s="381"/>
      <c r="AU17" s="481"/>
      <c r="AV17" s="482"/>
      <c r="AW17" s="482"/>
      <c r="AX17" s="482"/>
      <c r="AY17" s="437" t="s">
        <v>151</v>
      </c>
      <c r="AZ17" s="438"/>
      <c r="BA17" s="438"/>
      <c r="BB17" s="438"/>
      <c r="BC17" s="438"/>
      <c r="BD17" s="438"/>
      <c r="BE17" s="438"/>
      <c r="BF17" s="438"/>
      <c r="BG17" s="438"/>
      <c r="BH17" s="438"/>
      <c r="BI17" s="438"/>
      <c r="BJ17" s="438"/>
      <c r="BK17" s="438"/>
      <c r="BL17" s="438"/>
      <c r="BM17" s="439"/>
      <c r="BN17" s="423">
        <v>3390927</v>
      </c>
      <c r="BO17" s="424"/>
      <c r="BP17" s="424"/>
      <c r="BQ17" s="424"/>
      <c r="BR17" s="424"/>
      <c r="BS17" s="424"/>
      <c r="BT17" s="424"/>
      <c r="BU17" s="425"/>
      <c r="BV17" s="423">
        <v>3469989</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152</v>
      </c>
      <c r="C18" s="474"/>
      <c r="D18" s="474"/>
      <c r="E18" s="475"/>
      <c r="F18" s="475"/>
      <c r="G18" s="475"/>
      <c r="H18" s="475"/>
      <c r="I18" s="475"/>
      <c r="J18" s="475"/>
      <c r="K18" s="475"/>
      <c r="L18" s="476">
        <v>24.99</v>
      </c>
      <c r="M18" s="476"/>
      <c r="N18" s="476"/>
      <c r="O18" s="476"/>
      <c r="P18" s="476"/>
      <c r="Q18" s="476"/>
      <c r="R18" s="477"/>
      <c r="S18" s="477"/>
      <c r="T18" s="477"/>
      <c r="U18" s="477"/>
      <c r="V18" s="478"/>
      <c r="W18" s="494"/>
      <c r="X18" s="495"/>
      <c r="Y18" s="495"/>
      <c r="Z18" s="495"/>
      <c r="AA18" s="495"/>
      <c r="AB18" s="519"/>
      <c r="AC18" s="393">
        <v>65.400000000000006</v>
      </c>
      <c r="AD18" s="394"/>
      <c r="AE18" s="394"/>
      <c r="AF18" s="394"/>
      <c r="AG18" s="479"/>
      <c r="AH18" s="393">
        <v>64.599999999999994</v>
      </c>
      <c r="AI18" s="394"/>
      <c r="AJ18" s="394"/>
      <c r="AK18" s="394"/>
      <c r="AL18" s="395"/>
      <c r="AM18" s="480"/>
      <c r="AN18" s="380"/>
      <c r="AO18" s="380"/>
      <c r="AP18" s="380"/>
      <c r="AQ18" s="380"/>
      <c r="AR18" s="380"/>
      <c r="AS18" s="380"/>
      <c r="AT18" s="381"/>
      <c r="AU18" s="481"/>
      <c r="AV18" s="482"/>
      <c r="AW18" s="482"/>
      <c r="AX18" s="482"/>
      <c r="AY18" s="437" t="s">
        <v>153</v>
      </c>
      <c r="AZ18" s="438"/>
      <c r="BA18" s="438"/>
      <c r="BB18" s="438"/>
      <c r="BC18" s="438"/>
      <c r="BD18" s="438"/>
      <c r="BE18" s="438"/>
      <c r="BF18" s="438"/>
      <c r="BG18" s="438"/>
      <c r="BH18" s="438"/>
      <c r="BI18" s="438"/>
      <c r="BJ18" s="438"/>
      <c r="BK18" s="438"/>
      <c r="BL18" s="438"/>
      <c r="BM18" s="439"/>
      <c r="BN18" s="423">
        <v>5065412</v>
      </c>
      <c r="BO18" s="424"/>
      <c r="BP18" s="424"/>
      <c r="BQ18" s="424"/>
      <c r="BR18" s="424"/>
      <c r="BS18" s="424"/>
      <c r="BT18" s="424"/>
      <c r="BU18" s="425"/>
      <c r="BV18" s="423">
        <v>4933886</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154</v>
      </c>
      <c r="C19" s="474"/>
      <c r="D19" s="474"/>
      <c r="E19" s="475"/>
      <c r="F19" s="475"/>
      <c r="G19" s="475"/>
      <c r="H19" s="475"/>
      <c r="I19" s="475"/>
      <c r="J19" s="475"/>
      <c r="K19" s="475"/>
      <c r="L19" s="483">
        <v>943</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155</v>
      </c>
      <c r="AZ19" s="438"/>
      <c r="BA19" s="438"/>
      <c r="BB19" s="438"/>
      <c r="BC19" s="438"/>
      <c r="BD19" s="438"/>
      <c r="BE19" s="438"/>
      <c r="BF19" s="438"/>
      <c r="BG19" s="438"/>
      <c r="BH19" s="438"/>
      <c r="BI19" s="438"/>
      <c r="BJ19" s="438"/>
      <c r="BK19" s="438"/>
      <c r="BL19" s="438"/>
      <c r="BM19" s="439"/>
      <c r="BN19" s="423">
        <v>8469451</v>
      </c>
      <c r="BO19" s="424"/>
      <c r="BP19" s="424"/>
      <c r="BQ19" s="424"/>
      <c r="BR19" s="424"/>
      <c r="BS19" s="424"/>
      <c r="BT19" s="424"/>
      <c r="BU19" s="425"/>
      <c r="BV19" s="423">
        <v>6525491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156</v>
      </c>
      <c r="C20" s="474"/>
      <c r="D20" s="474"/>
      <c r="E20" s="475"/>
      <c r="F20" s="475"/>
      <c r="G20" s="475"/>
      <c r="H20" s="475"/>
      <c r="I20" s="475"/>
      <c r="J20" s="475"/>
      <c r="K20" s="475"/>
      <c r="L20" s="483">
        <v>9524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157</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158</v>
      </c>
      <c r="C22" s="400"/>
      <c r="D22" s="401"/>
      <c r="E22" s="408" t="s">
        <v>1</v>
      </c>
      <c r="F22" s="409"/>
      <c r="G22" s="409"/>
      <c r="H22" s="409"/>
      <c r="I22" s="409"/>
      <c r="J22" s="409"/>
      <c r="K22" s="410"/>
      <c r="L22" s="408" t="s">
        <v>159</v>
      </c>
      <c r="M22" s="409"/>
      <c r="N22" s="409"/>
      <c r="O22" s="409"/>
      <c r="P22" s="410"/>
      <c r="Q22" s="414" t="s">
        <v>160</v>
      </c>
      <c r="R22" s="415"/>
      <c r="S22" s="415"/>
      <c r="T22" s="415"/>
      <c r="U22" s="415"/>
      <c r="V22" s="416"/>
      <c r="W22" s="465" t="s">
        <v>161</v>
      </c>
      <c r="X22" s="400"/>
      <c r="Y22" s="401"/>
      <c r="Z22" s="408" t="s">
        <v>1</v>
      </c>
      <c r="AA22" s="409"/>
      <c r="AB22" s="409"/>
      <c r="AC22" s="409"/>
      <c r="AD22" s="409"/>
      <c r="AE22" s="409"/>
      <c r="AF22" s="409"/>
      <c r="AG22" s="410"/>
      <c r="AH22" s="426" t="s">
        <v>162</v>
      </c>
      <c r="AI22" s="409"/>
      <c r="AJ22" s="409"/>
      <c r="AK22" s="409"/>
      <c r="AL22" s="410"/>
      <c r="AM22" s="426" t="s">
        <v>163</v>
      </c>
      <c r="AN22" s="427"/>
      <c r="AO22" s="427"/>
      <c r="AP22" s="427"/>
      <c r="AQ22" s="427"/>
      <c r="AR22" s="428"/>
      <c r="AS22" s="414" t="s">
        <v>160</v>
      </c>
      <c r="AT22" s="415"/>
      <c r="AU22" s="415"/>
      <c r="AV22" s="415"/>
      <c r="AW22" s="415"/>
      <c r="AX22" s="432"/>
      <c r="AY22" s="449" t="s">
        <v>164</v>
      </c>
      <c r="AZ22" s="450"/>
      <c r="BA22" s="450"/>
      <c r="BB22" s="450"/>
      <c r="BC22" s="450"/>
      <c r="BD22" s="450"/>
      <c r="BE22" s="450"/>
      <c r="BF22" s="450"/>
      <c r="BG22" s="450"/>
      <c r="BH22" s="450"/>
      <c r="BI22" s="450"/>
      <c r="BJ22" s="450"/>
      <c r="BK22" s="450"/>
      <c r="BL22" s="450"/>
      <c r="BM22" s="451"/>
      <c r="BN22" s="452">
        <v>8749493</v>
      </c>
      <c r="BO22" s="453"/>
      <c r="BP22" s="453"/>
      <c r="BQ22" s="453"/>
      <c r="BR22" s="453"/>
      <c r="BS22" s="453"/>
      <c r="BT22" s="453"/>
      <c r="BU22" s="454"/>
      <c r="BV22" s="452">
        <v>8382647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165</v>
      </c>
      <c r="AZ23" s="438"/>
      <c r="BA23" s="438"/>
      <c r="BB23" s="438"/>
      <c r="BC23" s="438"/>
      <c r="BD23" s="438"/>
      <c r="BE23" s="438"/>
      <c r="BF23" s="438"/>
      <c r="BG23" s="438"/>
      <c r="BH23" s="438"/>
      <c r="BI23" s="438"/>
      <c r="BJ23" s="438"/>
      <c r="BK23" s="438"/>
      <c r="BL23" s="438"/>
      <c r="BM23" s="439"/>
      <c r="BN23" s="423">
        <v>4531917</v>
      </c>
      <c r="BO23" s="424"/>
      <c r="BP23" s="424"/>
      <c r="BQ23" s="424"/>
      <c r="BR23" s="424"/>
      <c r="BS23" s="424"/>
      <c r="BT23" s="424"/>
      <c r="BU23" s="425"/>
      <c r="BV23" s="423">
        <v>4445724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166</v>
      </c>
      <c r="F24" s="380"/>
      <c r="G24" s="380"/>
      <c r="H24" s="380"/>
      <c r="I24" s="380"/>
      <c r="J24" s="380"/>
      <c r="K24" s="381"/>
      <c r="L24" s="376">
        <v>1</v>
      </c>
      <c r="M24" s="377"/>
      <c r="N24" s="377"/>
      <c r="O24" s="377"/>
      <c r="P24" s="378"/>
      <c r="Q24" s="376">
        <v>8420</v>
      </c>
      <c r="R24" s="377"/>
      <c r="S24" s="377"/>
      <c r="T24" s="377"/>
      <c r="U24" s="377"/>
      <c r="V24" s="378"/>
      <c r="W24" s="466"/>
      <c r="X24" s="403"/>
      <c r="Y24" s="404"/>
      <c r="Z24" s="379" t="s">
        <v>167</v>
      </c>
      <c r="AA24" s="380"/>
      <c r="AB24" s="380"/>
      <c r="AC24" s="380"/>
      <c r="AD24" s="380"/>
      <c r="AE24" s="380"/>
      <c r="AF24" s="380"/>
      <c r="AG24" s="381"/>
      <c r="AH24" s="376">
        <v>169</v>
      </c>
      <c r="AI24" s="377"/>
      <c r="AJ24" s="377"/>
      <c r="AK24" s="377"/>
      <c r="AL24" s="378"/>
      <c r="AM24" s="376">
        <v>474890</v>
      </c>
      <c r="AN24" s="377"/>
      <c r="AO24" s="377"/>
      <c r="AP24" s="377"/>
      <c r="AQ24" s="377"/>
      <c r="AR24" s="378"/>
      <c r="AS24" s="376">
        <v>2810</v>
      </c>
      <c r="AT24" s="377"/>
      <c r="AU24" s="377"/>
      <c r="AV24" s="377"/>
      <c r="AW24" s="377"/>
      <c r="AX24" s="436"/>
      <c r="AY24" s="396" t="s">
        <v>168</v>
      </c>
      <c r="AZ24" s="397"/>
      <c r="BA24" s="397"/>
      <c r="BB24" s="397"/>
      <c r="BC24" s="397"/>
      <c r="BD24" s="397"/>
      <c r="BE24" s="397"/>
      <c r="BF24" s="397"/>
      <c r="BG24" s="397"/>
      <c r="BH24" s="397"/>
      <c r="BI24" s="397"/>
      <c r="BJ24" s="397"/>
      <c r="BK24" s="397"/>
      <c r="BL24" s="397"/>
      <c r="BM24" s="398"/>
      <c r="BN24" s="423">
        <v>5182878</v>
      </c>
      <c r="BO24" s="424"/>
      <c r="BP24" s="424"/>
      <c r="BQ24" s="424"/>
      <c r="BR24" s="424"/>
      <c r="BS24" s="424"/>
      <c r="BT24" s="424"/>
      <c r="BU24" s="425"/>
      <c r="BV24" s="423">
        <v>4504271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169</v>
      </c>
      <c r="F25" s="380"/>
      <c r="G25" s="380"/>
      <c r="H25" s="380"/>
      <c r="I25" s="380"/>
      <c r="J25" s="380"/>
      <c r="K25" s="381"/>
      <c r="L25" s="376">
        <v>1</v>
      </c>
      <c r="M25" s="377"/>
      <c r="N25" s="377"/>
      <c r="O25" s="377"/>
      <c r="P25" s="378"/>
      <c r="Q25" s="376">
        <v>6300</v>
      </c>
      <c r="R25" s="377"/>
      <c r="S25" s="377"/>
      <c r="T25" s="377"/>
      <c r="U25" s="377"/>
      <c r="V25" s="378"/>
      <c r="W25" s="466"/>
      <c r="X25" s="403"/>
      <c r="Y25" s="404"/>
      <c r="Z25" s="379" t="s">
        <v>170</v>
      </c>
      <c r="AA25" s="380"/>
      <c r="AB25" s="380"/>
      <c r="AC25" s="380"/>
      <c r="AD25" s="380"/>
      <c r="AE25" s="380"/>
      <c r="AF25" s="380"/>
      <c r="AG25" s="381"/>
      <c r="AH25" s="376" t="s">
        <v>126</v>
      </c>
      <c r="AI25" s="377"/>
      <c r="AJ25" s="377"/>
      <c r="AK25" s="377"/>
      <c r="AL25" s="378"/>
      <c r="AM25" s="376" t="s">
        <v>171</v>
      </c>
      <c r="AN25" s="377"/>
      <c r="AO25" s="377"/>
      <c r="AP25" s="377"/>
      <c r="AQ25" s="377"/>
      <c r="AR25" s="378"/>
      <c r="AS25" s="376" t="s">
        <v>171</v>
      </c>
      <c r="AT25" s="377"/>
      <c r="AU25" s="377"/>
      <c r="AV25" s="377"/>
      <c r="AW25" s="377"/>
      <c r="AX25" s="436"/>
      <c r="AY25" s="449" t="s">
        <v>172</v>
      </c>
      <c r="AZ25" s="450"/>
      <c r="BA25" s="450"/>
      <c r="BB25" s="450"/>
      <c r="BC25" s="450"/>
      <c r="BD25" s="450"/>
      <c r="BE25" s="450"/>
      <c r="BF25" s="450"/>
      <c r="BG25" s="450"/>
      <c r="BH25" s="450"/>
      <c r="BI25" s="450"/>
      <c r="BJ25" s="450"/>
      <c r="BK25" s="450"/>
      <c r="BL25" s="450"/>
      <c r="BM25" s="451"/>
      <c r="BN25" s="452">
        <v>2117017</v>
      </c>
      <c r="BO25" s="453"/>
      <c r="BP25" s="453"/>
      <c r="BQ25" s="453"/>
      <c r="BR25" s="453"/>
      <c r="BS25" s="453"/>
      <c r="BT25" s="453"/>
      <c r="BU25" s="454"/>
      <c r="BV25" s="452">
        <v>2770679</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173</v>
      </c>
      <c r="F26" s="380"/>
      <c r="G26" s="380"/>
      <c r="H26" s="380"/>
      <c r="I26" s="380"/>
      <c r="J26" s="380"/>
      <c r="K26" s="381"/>
      <c r="L26" s="376">
        <v>1</v>
      </c>
      <c r="M26" s="377"/>
      <c r="N26" s="377"/>
      <c r="O26" s="377"/>
      <c r="P26" s="378"/>
      <c r="Q26" s="376">
        <v>5400</v>
      </c>
      <c r="R26" s="377"/>
      <c r="S26" s="377"/>
      <c r="T26" s="377"/>
      <c r="U26" s="377"/>
      <c r="V26" s="378"/>
      <c r="W26" s="466"/>
      <c r="X26" s="403"/>
      <c r="Y26" s="404"/>
      <c r="Z26" s="379" t="s">
        <v>174</v>
      </c>
      <c r="AA26" s="434"/>
      <c r="AB26" s="434"/>
      <c r="AC26" s="434"/>
      <c r="AD26" s="434"/>
      <c r="AE26" s="434"/>
      <c r="AF26" s="434"/>
      <c r="AG26" s="435"/>
      <c r="AH26" s="376">
        <v>9</v>
      </c>
      <c r="AI26" s="377"/>
      <c r="AJ26" s="377"/>
      <c r="AK26" s="377"/>
      <c r="AL26" s="378"/>
      <c r="AM26" s="376">
        <v>24228</v>
      </c>
      <c r="AN26" s="377"/>
      <c r="AO26" s="377"/>
      <c r="AP26" s="377"/>
      <c r="AQ26" s="377"/>
      <c r="AR26" s="378"/>
      <c r="AS26" s="376">
        <v>2692</v>
      </c>
      <c r="AT26" s="377"/>
      <c r="AU26" s="377"/>
      <c r="AV26" s="377"/>
      <c r="AW26" s="377"/>
      <c r="AX26" s="436"/>
      <c r="AY26" s="463" t="s">
        <v>175</v>
      </c>
      <c r="AZ26" s="383"/>
      <c r="BA26" s="383"/>
      <c r="BB26" s="383"/>
      <c r="BC26" s="383"/>
      <c r="BD26" s="383"/>
      <c r="BE26" s="383"/>
      <c r="BF26" s="383"/>
      <c r="BG26" s="383"/>
      <c r="BH26" s="383"/>
      <c r="BI26" s="383"/>
      <c r="BJ26" s="383"/>
      <c r="BK26" s="383"/>
      <c r="BL26" s="383"/>
      <c r="BM26" s="464"/>
      <c r="BN26" s="423" t="s">
        <v>171</v>
      </c>
      <c r="BO26" s="424"/>
      <c r="BP26" s="424"/>
      <c r="BQ26" s="424"/>
      <c r="BR26" s="424"/>
      <c r="BS26" s="424"/>
      <c r="BT26" s="424"/>
      <c r="BU26" s="425"/>
      <c r="BV26" s="423" t="s">
        <v>126</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176</v>
      </c>
      <c r="F27" s="380"/>
      <c r="G27" s="380"/>
      <c r="H27" s="380"/>
      <c r="I27" s="380"/>
      <c r="J27" s="380"/>
      <c r="K27" s="381"/>
      <c r="L27" s="376">
        <v>1</v>
      </c>
      <c r="M27" s="377"/>
      <c r="N27" s="377"/>
      <c r="O27" s="377"/>
      <c r="P27" s="378"/>
      <c r="Q27" s="376">
        <v>3130</v>
      </c>
      <c r="R27" s="377"/>
      <c r="S27" s="377"/>
      <c r="T27" s="377"/>
      <c r="U27" s="377"/>
      <c r="V27" s="378"/>
      <c r="W27" s="466"/>
      <c r="X27" s="403"/>
      <c r="Y27" s="404"/>
      <c r="Z27" s="379" t="s">
        <v>177</v>
      </c>
      <c r="AA27" s="380"/>
      <c r="AB27" s="380"/>
      <c r="AC27" s="380"/>
      <c r="AD27" s="380"/>
      <c r="AE27" s="380"/>
      <c r="AF27" s="380"/>
      <c r="AG27" s="381"/>
      <c r="AH27" s="376">
        <v>4</v>
      </c>
      <c r="AI27" s="377"/>
      <c r="AJ27" s="377"/>
      <c r="AK27" s="377"/>
      <c r="AL27" s="378"/>
      <c r="AM27" s="376">
        <v>10068</v>
      </c>
      <c r="AN27" s="377"/>
      <c r="AO27" s="377"/>
      <c r="AP27" s="377"/>
      <c r="AQ27" s="377"/>
      <c r="AR27" s="378"/>
      <c r="AS27" s="376">
        <v>2517</v>
      </c>
      <c r="AT27" s="377"/>
      <c r="AU27" s="377"/>
      <c r="AV27" s="377"/>
      <c r="AW27" s="377"/>
      <c r="AX27" s="436"/>
      <c r="AY27" s="460" t="s">
        <v>178</v>
      </c>
      <c r="AZ27" s="461"/>
      <c r="BA27" s="461"/>
      <c r="BB27" s="461"/>
      <c r="BC27" s="461"/>
      <c r="BD27" s="461"/>
      <c r="BE27" s="461"/>
      <c r="BF27" s="461"/>
      <c r="BG27" s="461"/>
      <c r="BH27" s="461"/>
      <c r="BI27" s="461"/>
      <c r="BJ27" s="461"/>
      <c r="BK27" s="461"/>
      <c r="BL27" s="461"/>
      <c r="BM27" s="462"/>
      <c r="BN27" s="457">
        <v>151283</v>
      </c>
      <c r="BO27" s="458"/>
      <c r="BP27" s="458"/>
      <c r="BQ27" s="458"/>
      <c r="BR27" s="458"/>
      <c r="BS27" s="458"/>
      <c r="BT27" s="458"/>
      <c r="BU27" s="459"/>
      <c r="BV27" s="457">
        <v>151281</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179</v>
      </c>
      <c r="F28" s="380"/>
      <c r="G28" s="380"/>
      <c r="H28" s="380"/>
      <c r="I28" s="380"/>
      <c r="J28" s="380"/>
      <c r="K28" s="381"/>
      <c r="L28" s="376">
        <v>1</v>
      </c>
      <c r="M28" s="377"/>
      <c r="N28" s="377"/>
      <c r="O28" s="377"/>
      <c r="P28" s="378"/>
      <c r="Q28" s="376">
        <v>2630</v>
      </c>
      <c r="R28" s="377"/>
      <c r="S28" s="377"/>
      <c r="T28" s="377"/>
      <c r="U28" s="377"/>
      <c r="V28" s="378"/>
      <c r="W28" s="466"/>
      <c r="X28" s="403"/>
      <c r="Y28" s="404"/>
      <c r="Z28" s="379" t="s">
        <v>180</v>
      </c>
      <c r="AA28" s="380"/>
      <c r="AB28" s="380"/>
      <c r="AC28" s="380"/>
      <c r="AD28" s="380"/>
      <c r="AE28" s="380"/>
      <c r="AF28" s="380"/>
      <c r="AG28" s="381"/>
      <c r="AH28" s="376" t="s">
        <v>126</v>
      </c>
      <c r="AI28" s="377"/>
      <c r="AJ28" s="377"/>
      <c r="AK28" s="377"/>
      <c r="AL28" s="378"/>
      <c r="AM28" s="376" t="s">
        <v>171</v>
      </c>
      <c r="AN28" s="377"/>
      <c r="AO28" s="377"/>
      <c r="AP28" s="377"/>
      <c r="AQ28" s="377"/>
      <c r="AR28" s="378"/>
      <c r="AS28" s="376" t="s">
        <v>125</v>
      </c>
      <c r="AT28" s="377"/>
      <c r="AU28" s="377"/>
      <c r="AV28" s="377"/>
      <c r="AW28" s="377"/>
      <c r="AX28" s="436"/>
      <c r="AY28" s="440" t="s">
        <v>181</v>
      </c>
      <c r="AZ28" s="441"/>
      <c r="BA28" s="441"/>
      <c r="BB28" s="442"/>
      <c r="BC28" s="449" t="s">
        <v>48</v>
      </c>
      <c r="BD28" s="450"/>
      <c r="BE28" s="450"/>
      <c r="BF28" s="450"/>
      <c r="BG28" s="450"/>
      <c r="BH28" s="450"/>
      <c r="BI28" s="450"/>
      <c r="BJ28" s="450"/>
      <c r="BK28" s="450"/>
      <c r="BL28" s="450"/>
      <c r="BM28" s="451"/>
      <c r="BN28" s="452">
        <v>2260136</v>
      </c>
      <c r="BO28" s="453"/>
      <c r="BP28" s="453"/>
      <c r="BQ28" s="453"/>
      <c r="BR28" s="453"/>
      <c r="BS28" s="453"/>
      <c r="BT28" s="453"/>
      <c r="BU28" s="454"/>
      <c r="BV28" s="452">
        <v>1813434</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182</v>
      </c>
      <c r="F29" s="380"/>
      <c r="G29" s="380"/>
      <c r="H29" s="380"/>
      <c r="I29" s="380"/>
      <c r="J29" s="380"/>
      <c r="K29" s="381"/>
      <c r="L29" s="376">
        <v>13</v>
      </c>
      <c r="M29" s="377"/>
      <c r="N29" s="377"/>
      <c r="O29" s="377"/>
      <c r="P29" s="378"/>
      <c r="Q29" s="376">
        <v>2520</v>
      </c>
      <c r="R29" s="377"/>
      <c r="S29" s="377"/>
      <c r="T29" s="377"/>
      <c r="U29" s="377"/>
      <c r="V29" s="378"/>
      <c r="W29" s="467"/>
      <c r="X29" s="468"/>
      <c r="Y29" s="469"/>
      <c r="Z29" s="379" t="s">
        <v>183</v>
      </c>
      <c r="AA29" s="380"/>
      <c r="AB29" s="380"/>
      <c r="AC29" s="380"/>
      <c r="AD29" s="380"/>
      <c r="AE29" s="380"/>
      <c r="AF29" s="380"/>
      <c r="AG29" s="381"/>
      <c r="AH29" s="376">
        <v>173</v>
      </c>
      <c r="AI29" s="377"/>
      <c r="AJ29" s="377"/>
      <c r="AK29" s="377"/>
      <c r="AL29" s="378"/>
      <c r="AM29" s="376">
        <v>484958</v>
      </c>
      <c r="AN29" s="377"/>
      <c r="AO29" s="377"/>
      <c r="AP29" s="377"/>
      <c r="AQ29" s="377"/>
      <c r="AR29" s="378"/>
      <c r="AS29" s="376">
        <v>2803</v>
      </c>
      <c r="AT29" s="377"/>
      <c r="AU29" s="377"/>
      <c r="AV29" s="377"/>
      <c r="AW29" s="377"/>
      <c r="AX29" s="436"/>
      <c r="AY29" s="443"/>
      <c r="AZ29" s="444"/>
      <c r="BA29" s="444"/>
      <c r="BB29" s="445"/>
      <c r="BC29" s="437" t="s">
        <v>184</v>
      </c>
      <c r="BD29" s="438"/>
      <c r="BE29" s="438"/>
      <c r="BF29" s="438"/>
      <c r="BG29" s="438"/>
      <c r="BH29" s="438"/>
      <c r="BI29" s="438"/>
      <c r="BJ29" s="438"/>
      <c r="BK29" s="438"/>
      <c r="BL29" s="438"/>
      <c r="BM29" s="439"/>
      <c r="BN29" s="423">
        <v>27197</v>
      </c>
      <c r="BO29" s="424"/>
      <c r="BP29" s="424"/>
      <c r="BQ29" s="424"/>
      <c r="BR29" s="424"/>
      <c r="BS29" s="424"/>
      <c r="BT29" s="424"/>
      <c r="BU29" s="425"/>
      <c r="BV29" s="423">
        <v>27196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185</v>
      </c>
      <c r="X30" s="391"/>
      <c r="Y30" s="391"/>
      <c r="Z30" s="391"/>
      <c r="AA30" s="391"/>
      <c r="AB30" s="391"/>
      <c r="AC30" s="391"/>
      <c r="AD30" s="391"/>
      <c r="AE30" s="391"/>
      <c r="AF30" s="391"/>
      <c r="AG30" s="392"/>
      <c r="AH30" s="393">
        <v>96.2</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519060</v>
      </c>
      <c r="BO30" s="458"/>
      <c r="BP30" s="458"/>
      <c r="BQ30" s="458"/>
      <c r="BR30" s="458"/>
      <c r="BS30" s="458"/>
      <c r="BT30" s="458"/>
      <c r="BU30" s="459"/>
      <c r="BV30" s="457">
        <v>383902</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186</v>
      </c>
      <c r="D32" s="382"/>
      <c r="E32" s="382"/>
      <c r="F32" s="382"/>
      <c r="G32" s="382"/>
      <c r="H32" s="382"/>
      <c r="I32" s="382"/>
      <c r="J32" s="382"/>
      <c r="K32" s="382"/>
      <c r="L32" s="382"/>
      <c r="M32" s="382"/>
      <c r="N32" s="382"/>
      <c r="O32" s="382"/>
      <c r="P32" s="382"/>
      <c r="Q32" s="382"/>
      <c r="R32" s="382"/>
      <c r="S32" s="382"/>
      <c r="U32" s="383" t="s">
        <v>187</v>
      </c>
      <c r="V32" s="383"/>
      <c r="W32" s="383"/>
      <c r="X32" s="383"/>
      <c r="Y32" s="383"/>
      <c r="Z32" s="383"/>
      <c r="AA32" s="383"/>
      <c r="AB32" s="383"/>
      <c r="AC32" s="383"/>
      <c r="AD32" s="383"/>
      <c r="AE32" s="383"/>
      <c r="AF32" s="383"/>
      <c r="AG32" s="383"/>
      <c r="AH32" s="383"/>
      <c r="AI32" s="383"/>
      <c r="AJ32" s="383"/>
      <c r="AK32" s="383"/>
      <c r="AM32" s="383" t="s">
        <v>188</v>
      </c>
      <c r="AN32" s="383"/>
      <c r="AO32" s="383"/>
      <c r="AP32" s="383"/>
      <c r="AQ32" s="383"/>
      <c r="AR32" s="383"/>
      <c r="AS32" s="383"/>
      <c r="AT32" s="383"/>
      <c r="AU32" s="383"/>
      <c r="AV32" s="383"/>
      <c r="AW32" s="383"/>
      <c r="AX32" s="383"/>
      <c r="AY32" s="383"/>
      <c r="AZ32" s="383"/>
      <c r="BA32" s="383"/>
      <c r="BB32" s="383"/>
      <c r="BC32" s="383"/>
      <c r="BE32" s="383" t="s">
        <v>189</v>
      </c>
      <c r="BF32" s="383"/>
      <c r="BG32" s="383"/>
      <c r="BH32" s="383"/>
      <c r="BI32" s="383"/>
      <c r="BJ32" s="383"/>
      <c r="BK32" s="383"/>
      <c r="BL32" s="383"/>
      <c r="BM32" s="383"/>
      <c r="BN32" s="383"/>
      <c r="BO32" s="383"/>
      <c r="BP32" s="383"/>
      <c r="BQ32" s="383"/>
      <c r="BR32" s="383"/>
      <c r="BS32" s="383"/>
      <c r="BT32" s="383"/>
      <c r="BU32" s="383"/>
      <c r="BW32" s="383" t="s">
        <v>190</v>
      </c>
      <c r="BX32" s="383"/>
      <c r="BY32" s="383"/>
      <c r="BZ32" s="383"/>
      <c r="CA32" s="383"/>
      <c r="CB32" s="383"/>
      <c r="CC32" s="383"/>
      <c r="CD32" s="383"/>
      <c r="CE32" s="383"/>
      <c r="CF32" s="383"/>
      <c r="CG32" s="383"/>
      <c r="CH32" s="383"/>
      <c r="CI32" s="383"/>
      <c r="CJ32" s="383"/>
      <c r="CK32" s="383"/>
      <c r="CL32" s="383"/>
      <c r="CM32" s="383"/>
      <c r="CO32" s="383" t="s">
        <v>191</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192</v>
      </c>
      <c r="D33" s="375"/>
      <c r="E33" s="374" t="s">
        <v>193</v>
      </c>
      <c r="F33" s="374"/>
      <c r="G33" s="374"/>
      <c r="H33" s="374"/>
      <c r="I33" s="374"/>
      <c r="J33" s="374"/>
      <c r="K33" s="374"/>
      <c r="L33" s="374"/>
      <c r="M33" s="374"/>
      <c r="N33" s="374"/>
      <c r="O33" s="374"/>
      <c r="P33" s="374"/>
      <c r="Q33" s="374"/>
      <c r="R33" s="374"/>
      <c r="S33" s="374"/>
      <c r="T33" s="203"/>
      <c r="U33" s="375" t="s">
        <v>194</v>
      </c>
      <c r="V33" s="375"/>
      <c r="W33" s="374" t="s">
        <v>193</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192</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3</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6</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8</v>
      </c>
      <c r="BF34" s="371"/>
      <c r="BG34" s="372" t="str">
        <f>IF('各会計、関係団体の財政状況及び健全化判断比率'!B33="","",'各会計、関係団体の財政状況及び健全化判断比率'!B33)</f>
        <v>地方卸売市場事業特別会計</v>
      </c>
      <c r="BH34" s="372"/>
      <c r="BI34" s="372"/>
      <c r="BJ34" s="372"/>
      <c r="BK34" s="372"/>
      <c r="BL34" s="372"/>
      <c r="BM34" s="372"/>
      <c r="BN34" s="372"/>
      <c r="BO34" s="372"/>
      <c r="BP34" s="372"/>
      <c r="BQ34" s="372"/>
      <c r="BR34" s="372"/>
      <c r="BS34" s="372"/>
      <c r="BT34" s="372"/>
      <c r="BU34" s="372"/>
      <c r="BV34" s="178"/>
      <c r="BW34" s="371">
        <f>IF(BY34="","",MAX(C34:D43,U34:V43,AM34:AN43,BE34:BF43)+1)</f>
        <v>9</v>
      </c>
      <c r="BX34" s="371"/>
      <c r="BY34" s="372" t="str">
        <f>IF('各会計、関係団体の財政状況及び健全化判断比率'!B68="","",'各会計、関係団体の財政状況及び健全化判断比率'!B68)</f>
        <v>仙南地域広域行政事務組合</v>
      </c>
      <c r="BZ34" s="372"/>
      <c r="CA34" s="372"/>
      <c r="CB34" s="372"/>
      <c r="CC34" s="372"/>
      <c r="CD34" s="372"/>
      <c r="CE34" s="372"/>
      <c r="CF34" s="372"/>
      <c r="CG34" s="372"/>
      <c r="CH34" s="372"/>
      <c r="CI34" s="372"/>
      <c r="CJ34" s="372"/>
      <c r="CK34" s="372"/>
      <c r="CL34" s="372"/>
      <c r="CM34" s="372"/>
      <c r="CN34" s="178"/>
      <c r="CO34" s="371">
        <f>IF(CQ34="","",MAX(C34:D43,U34:V43,AM34:AN43,BE34:BF43,BW34:BX43)+1)</f>
        <v>16</v>
      </c>
      <c r="CP34" s="371"/>
      <c r="CQ34" s="372" t="str">
        <f>IF('各会計、関係団体の財政状況及び健全化判断比率'!BS7="","",'各会計、関係団体の財政状況及び健全化判断比率'!BS7)</f>
        <v>まちづくりオーガ</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仙南夜間初期急患センター事業特別会計</v>
      </c>
      <c r="F35" s="372"/>
      <c r="G35" s="372"/>
      <c r="H35" s="372"/>
      <c r="I35" s="372"/>
      <c r="J35" s="372"/>
      <c r="K35" s="372"/>
      <c r="L35" s="372"/>
      <c r="M35" s="372"/>
      <c r="N35" s="372"/>
      <c r="O35" s="372"/>
      <c r="P35" s="372"/>
      <c r="Q35" s="372"/>
      <c r="R35" s="372"/>
      <c r="S35" s="372"/>
      <c r="T35" s="178"/>
      <c r="U35" s="371">
        <f>IF(W35="","",U34+1)</f>
        <v>4</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7</v>
      </c>
      <c r="AN35" s="371"/>
      <c r="AO35" s="372" t="str">
        <f>IF('各会計、関係団体の財政状況及び健全化判断比率'!B32="","",'各会計、関係団体の財政状況及び健全化判断比率'!B32)</f>
        <v>公共下水道事業会計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10</v>
      </c>
      <c r="BX35" s="371"/>
      <c r="BY35" s="372" t="str">
        <f>IF('各会計、関係団体の財政状況及び健全化判断比率'!B69="","",'各会計、関係団体の財政状況及び健全化判断比率'!B69)</f>
        <v>みやぎ県南中核病院企業団</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5</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11</v>
      </c>
      <c r="BX36" s="371"/>
      <c r="BY36" s="372" t="str">
        <f>IF('各会計、関係団体の財政状況及び健全化判断比率'!B70="","",'各会計、関係団体の財政状況及び健全化判断比率'!B70)</f>
        <v>宮城県市町村非常勤消防団員補償報償組合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12</v>
      </c>
      <c r="BX37" s="371"/>
      <c r="BY37" s="372" t="str">
        <f>IF('各会計、関係団体の財政状況及び健全化判断比率'!B71="","",'各会計、関係団体の財政状況及び健全化判断比率'!B71)</f>
        <v>宮城県市町村自治振興センター</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13</v>
      </c>
      <c r="BX38" s="371"/>
      <c r="BY38" s="372" t="str">
        <f>IF('各会計、関係団体の財政状況及び健全化判断比率'!B72="","",'各会計、関係団体の財政状況及び健全化判断比率'!B72)</f>
        <v>宮城県後期高齢者医療広域連合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14</v>
      </c>
      <c r="BX39" s="371"/>
      <c r="BY39" s="372" t="str">
        <f>IF('各会計、関係団体の財政状況及び健全化判断比率'!B73="","",'各会計、関係団体の財政状況及び健全化判断比率'!B73)</f>
        <v>宮城県後期高齢者医療事業会計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15</v>
      </c>
      <c r="BX40" s="371"/>
      <c r="BY40" s="372" t="str">
        <f>IF('各会計、関係団体の財政状況及び健全化判断比率'!B74="","",'各会計、関係団体の財政状況及び健全化判断比率'!B74)</f>
        <v>宮城県市町村職員退職手当組合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0"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0" t="s">
        <v>560</v>
      </c>
      <c r="D34" s="1180"/>
      <c r="E34" s="1181"/>
      <c r="F34" s="32">
        <v>18.739999999999998</v>
      </c>
      <c r="G34" s="33">
        <v>20.34</v>
      </c>
      <c r="H34" s="33">
        <v>22.44</v>
      </c>
      <c r="I34" s="33">
        <v>22.34</v>
      </c>
      <c r="J34" s="34">
        <v>21.25</v>
      </c>
      <c r="K34" s="22"/>
      <c r="L34" s="22"/>
      <c r="M34" s="22"/>
      <c r="N34" s="22"/>
      <c r="O34" s="22"/>
      <c r="P34" s="22"/>
    </row>
    <row r="35" spans="1:16" ht="39" customHeight="1" x14ac:dyDescent="0.15">
      <c r="A35" s="22"/>
      <c r="B35" s="35"/>
      <c r="C35" s="1174" t="s">
        <v>561</v>
      </c>
      <c r="D35" s="1175"/>
      <c r="E35" s="1176"/>
      <c r="F35" s="36">
        <v>8.3699999999999992</v>
      </c>
      <c r="G35" s="37">
        <v>6.24</v>
      </c>
      <c r="H35" s="37">
        <v>8.23</v>
      </c>
      <c r="I35" s="37">
        <v>4.7</v>
      </c>
      <c r="J35" s="38">
        <v>6.27</v>
      </c>
      <c r="K35" s="22"/>
      <c r="L35" s="22"/>
      <c r="M35" s="22"/>
      <c r="N35" s="22"/>
      <c r="O35" s="22"/>
      <c r="P35" s="22"/>
    </row>
    <row r="36" spans="1:16" ht="39" customHeight="1" x14ac:dyDescent="0.15">
      <c r="A36" s="22"/>
      <c r="B36" s="35"/>
      <c r="C36" s="1174" t="s">
        <v>562</v>
      </c>
      <c r="D36" s="1175"/>
      <c r="E36" s="1176"/>
      <c r="F36" s="36" t="s">
        <v>509</v>
      </c>
      <c r="G36" s="37" t="s">
        <v>509</v>
      </c>
      <c r="H36" s="37" t="s">
        <v>509</v>
      </c>
      <c r="I36" s="37">
        <v>2.68</v>
      </c>
      <c r="J36" s="38">
        <v>3.56</v>
      </c>
      <c r="K36" s="22"/>
      <c r="L36" s="22"/>
      <c r="M36" s="22"/>
      <c r="N36" s="22"/>
      <c r="O36" s="22"/>
      <c r="P36" s="22"/>
    </row>
    <row r="37" spans="1:16" ht="39" customHeight="1" x14ac:dyDescent="0.15">
      <c r="A37" s="22"/>
      <c r="B37" s="35"/>
      <c r="C37" s="1174" t="s">
        <v>563</v>
      </c>
      <c r="D37" s="1175"/>
      <c r="E37" s="1176"/>
      <c r="F37" s="36">
        <v>4.37</v>
      </c>
      <c r="G37" s="37">
        <v>1.03</v>
      </c>
      <c r="H37" s="37">
        <v>0.63</v>
      </c>
      <c r="I37" s="37">
        <v>0.64</v>
      </c>
      <c r="J37" s="38">
        <v>0.76</v>
      </c>
      <c r="K37" s="22"/>
      <c r="L37" s="22"/>
      <c r="M37" s="22"/>
      <c r="N37" s="22"/>
      <c r="O37" s="22"/>
      <c r="P37" s="22"/>
    </row>
    <row r="38" spans="1:16" ht="39" customHeight="1" x14ac:dyDescent="0.15">
      <c r="A38" s="22"/>
      <c r="B38" s="35"/>
      <c r="C38" s="1174" t="s">
        <v>564</v>
      </c>
      <c r="D38" s="1175"/>
      <c r="E38" s="1176"/>
      <c r="F38" s="36">
        <v>1.52</v>
      </c>
      <c r="G38" s="37">
        <v>1.73</v>
      </c>
      <c r="H38" s="37">
        <v>1.87</v>
      </c>
      <c r="I38" s="37">
        <v>0.61</v>
      </c>
      <c r="J38" s="38">
        <v>0.53</v>
      </c>
      <c r="K38" s="22"/>
      <c r="L38" s="22"/>
      <c r="M38" s="22"/>
      <c r="N38" s="22"/>
      <c r="O38" s="22"/>
      <c r="P38" s="22"/>
    </row>
    <row r="39" spans="1:16" ht="39" customHeight="1" x14ac:dyDescent="0.15">
      <c r="A39" s="22"/>
      <c r="B39" s="35"/>
      <c r="C39" s="1174" t="s">
        <v>565</v>
      </c>
      <c r="D39" s="1175"/>
      <c r="E39" s="1176"/>
      <c r="F39" s="36">
        <v>0.09</v>
      </c>
      <c r="G39" s="37">
        <v>0.08</v>
      </c>
      <c r="H39" s="37">
        <v>0.06</v>
      </c>
      <c r="I39" s="37">
        <v>0.12</v>
      </c>
      <c r="J39" s="38">
        <v>0.12</v>
      </c>
      <c r="K39" s="22"/>
      <c r="L39" s="22"/>
      <c r="M39" s="22"/>
      <c r="N39" s="22"/>
      <c r="O39" s="22"/>
      <c r="P39" s="22"/>
    </row>
    <row r="40" spans="1:16" ht="39" customHeight="1" x14ac:dyDescent="0.15">
      <c r="A40" s="22"/>
      <c r="B40" s="35"/>
      <c r="C40" s="1174" t="s">
        <v>566</v>
      </c>
      <c r="D40" s="1175"/>
      <c r="E40" s="1176"/>
      <c r="F40" s="36">
        <v>0.06</v>
      </c>
      <c r="G40" s="37">
        <v>0.05</v>
      </c>
      <c r="H40" s="37">
        <v>0.04</v>
      </c>
      <c r="I40" s="37">
        <v>0.08</v>
      </c>
      <c r="J40" s="38">
        <v>0.05</v>
      </c>
      <c r="K40" s="22"/>
      <c r="L40" s="22"/>
      <c r="M40" s="22"/>
      <c r="N40" s="22"/>
      <c r="O40" s="22"/>
      <c r="P40" s="22"/>
    </row>
    <row r="41" spans="1:16" ht="39" customHeight="1" x14ac:dyDescent="0.15">
      <c r="A41" s="22"/>
      <c r="B41" s="35"/>
      <c r="C41" s="1174" t="s">
        <v>567</v>
      </c>
      <c r="D41" s="1175"/>
      <c r="E41" s="1176"/>
      <c r="F41" s="36">
        <v>0.02</v>
      </c>
      <c r="G41" s="37">
        <v>0.01</v>
      </c>
      <c r="H41" s="37">
        <v>0.01</v>
      </c>
      <c r="I41" s="37">
        <v>0.01</v>
      </c>
      <c r="J41" s="38">
        <v>0.01</v>
      </c>
      <c r="K41" s="22"/>
      <c r="L41" s="22"/>
      <c r="M41" s="22"/>
      <c r="N41" s="22"/>
      <c r="O41" s="22"/>
      <c r="P41" s="22"/>
    </row>
    <row r="42" spans="1:16" ht="39" customHeight="1" x14ac:dyDescent="0.15">
      <c r="A42" s="22"/>
      <c r="B42" s="39"/>
      <c r="C42" s="1174" t="s">
        <v>568</v>
      </c>
      <c r="D42" s="1175"/>
      <c r="E42" s="1176"/>
      <c r="F42" s="36" t="s">
        <v>509</v>
      </c>
      <c r="G42" s="37" t="s">
        <v>509</v>
      </c>
      <c r="H42" s="37" t="s">
        <v>509</v>
      </c>
      <c r="I42" s="37" t="s">
        <v>509</v>
      </c>
      <c r="J42" s="38" t="s">
        <v>509</v>
      </c>
      <c r="K42" s="22"/>
      <c r="L42" s="22"/>
      <c r="M42" s="22"/>
      <c r="N42" s="22"/>
      <c r="O42" s="22"/>
      <c r="P42" s="22"/>
    </row>
    <row r="43" spans="1:16" ht="39" customHeight="1" thickBot="1" x14ac:dyDescent="0.2">
      <c r="A43" s="22"/>
      <c r="B43" s="40"/>
      <c r="C43" s="1177" t="s">
        <v>569</v>
      </c>
      <c r="D43" s="1178"/>
      <c r="E43" s="1179"/>
      <c r="F43" s="41">
        <v>2.23</v>
      </c>
      <c r="G43" s="42">
        <v>0.57999999999999996</v>
      </c>
      <c r="H43" s="42">
        <v>0.1</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rK+ZmYw+LFI6iqLiTq390S/bok3FfNBFe8Bq1x0HnSTXBQRi6XjcyQu7AftjEvE3t0wmkIUk1h2s3p92Kx/g==" saltValue="/8LBXH57SXNIOZEMS1TT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441</v>
      </c>
      <c r="L45" s="60">
        <v>439</v>
      </c>
      <c r="M45" s="60">
        <v>470</v>
      </c>
      <c r="N45" s="60">
        <v>453</v>
      </c>
      <c r="O45" s="61">
        <v>504</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509</v>
      </c>
      <c r="L46" s="64" t="s">
        <v>509</v>
      </c>
      <c r="M46" s="64" t="s">
        <v>509</v>
      </c>
      <c r="N46" s="64" t="s">
        <v>509</v>
      </c>
      <c r="O46" s="65" t="s">
        <v>509</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509</v>
      </c>
      <c r="L47" s="64" t="s">
        <v>509</v>
      </c>
      <c r="M47" s="64" t="s">
        <v>509</v>
      </c>
      <c r="N47" s="64" t="s">
        <v>509</v>
      </c>
      <c r="O47" s="65" t="s">
        <v>509</v>
      </c>
      <c r="P47" s="48"/>
      <c r="Q47" s="48"/>
      <c r="R47" s="48"/>
      <c r="S47" s="48"/>
      <c r="T47" s="48"/>
      <c r="U47" s="48"/>
    </row>
    <row r="48" spans="1:21" ht="30.75" customHeight="1" x14ac:dyDescent="0.15">
      <c r="A48" s="48"/>
      <c r="B48" s="1202"/>
      <c r="C48" s="1203"/>
      <c r="D48" s="62"/>
      <c r="E48" s="1184" t="s">
        <v>15</v>
      </c>
      <c r="F48" s="1184"/>
      <c r="G48" s="1184"/>
      <c r="H48" s="1184"/>
      <c r="I48" s="1184"/>
      <c r="J48" s="1185"/>
      <c r="K48" s="63">
        <v>142</v>
      </c>
      <c r="L48" s="64">
        <v>187</v>
      </c>
      <c r="M48" s="64">
        <v>147</v>
      </c>
      <c r="N48" s="64">
        <v>164</v>
      </c>
      <c r="O48" s="65">
        <v>153</v>
      </c>
      <c r="P48" s="48"/>
      <c r="Q48" s="48"/>
      <c r="R48" s="48"/>
      <c r="S48" s="48"/>
      <c r="T48" s="48"/>
      <c r="U48" s="48"/>
    </row>
    <row r="49" spans="1:21" ht="30.75" customHeight="1" x14ac:dyDescent="0.15">
      <c r="A49" s="48"/>
      <c r="B49" s="1202"/>
      <c r="C49" s="1203"/>
      <c r="D49" s="62"/>
      <c r="E49" s="1184" t="s">
        <v>16</v>
      </c>
      <c r="F49" s="1184"/>
      <c r="G49" s="1184"/>
      <c r="H49" s="1184"/>
      <c r="I49" s="1184"/>
      <c r="J49" s="1185"/>
      <c r="K49" s="63">
        <v>260</v>
      </c>
      <c r="L49" s="64">
        <v>258</v>
      </c>
      <c r="M49" s="64">
        <v>256</v>
      </c>
      <c r="N49" s="64">
        <v>264</v>
      </c>
      <c r="O49" s="65">
        <v>272</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509</v>
      </c>
      <c r="L50" s="64" t="s">
        <v>509</v>
      </c>
      <c r="M50" s="64" t="s">
        <v>509</v>
      </c>
      <c r="N50" s="64" t="s">
        <v>509</v>
      </c>
      <c r="O50" s="65" t="s">
        <v>509</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509</v>
      </c>
      <c r="L51" s="64" t="s">
        <v>509</v>
      </c>
      <c r="M51" s="64" t="s">
        <v>509</v>
      </c>
      <c r="N51" s="64" t="s">
        <v>509</v>
      </c>
      <c r="O51" s="65" t="s">
        <v>509</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917</v>
      </c>
      <c r="L52" s="64">
        <v>927</v>
      </c>
      <c r="M52" s="64">
        <v>892</v>
      </c>
      <c r="N52" s="64">
        <v>869</v>
      </c>
      <c r="O52" s="65">
        <v>849</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-74</v>
      </c>
      <c r="L53" s="69">
        <v>-43</v>
      </c>
      <c r="M53" s="69">
        <v>-19</v>
      </c>
      <c r="N53" s="69">
        <v>12</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90" t="s">
        <v>25</v>
      </c>
      <c r="C57" s="1191"/>
      <c r="D57" s="1194" t="s">
        <v>26</v>
      </c>
      <c r="E57" s="1195"/>
      <c r="F57" s="1195"/>
      <c r="G57" s="1195"/>
      <c r="H57" s="1195"/>
      <c r="I57" s="1195"/>
      <c r="J57" s="1196"/>
      <c r="K57" s="83" t="s">
        <v>586</v>
      </c>
      <c r="L57" s="84" t="s">
        <v>586</v>
      </c>
      <c r="M57" s="84" t="s">
        <v>586</v>
      </c>
      <c r="N57" s="84" t="s">
        <v>586</v>
      </c>
      <c r="O57" s="85" t="s">
        <v>586</v>
      </c>
    </row>
    <row r="58" spans="1:21" ht="31.5" customHeight="1" thickBot="1" x14ac:dyDescent="0.2">
      <c r="B58" s="1192"/>
      <c r="C58" s="1193"/>
      <c r="D58" s="1197" t="s">
        <v>27</v>
      </c>
      <c r="E58" s="1198"/>
      <c r="F58" s="1198"/>
      <c r="G58" s="1198"/>
      <c r="H58" s="1198"/>
      <c r="I58" s="1198"/>
      <c r="J58" s="1199"/>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rV0VBudDWZMBZdMwhFhg91YNV/vZ0EBzAoLk2CSW90N2mN0YvqaABdEfqA7cSaqYb+IpC375WHrXrNtlllS6Q==" saltValue="m9dfza6Ri6FbW2DnAcL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20" t="s">
        <v>30</v>
      </c>
      <c r="C41" s="1221"/>
      <c r="D41" s="102"/>
      <c r="E41" s="1222" t="s">
        <v>31</v>
      </c>
      <c r="F41" s="1222"/>
      <c r="G41" s="1222"/>
      <c r="H41" s="1223"/>
      <c r="I41" s="351">
        <v>5918</v>
      </c>
      <c r="J41" s="352">
        <v>6532</v>
      </c>
      <c r="K41" s="352">
        <v>7379</v>
      </c>
      <c r="L41" s="352">
        <v>8376</v>
      </c>
      <c r="M41" s="353">
        <v>8739</v>
      </c>
    </row>
    <row r="42" spans="2:13" ht="27.75" customHeight="1" x14ac:dyDescent="0.15">
      <c r="B42" s="1210"/>
      <c r="C42" s="1211"/>
      <c r="D42" s="103"/>
      <c r="E42" s="1214" t="s">
        <v>32</v>
      </c>
      <c r="F42" s="1214"/>
      <c r="G42" s="1214"/>
      <c r="H42" s="1215"/>
      <c r="I42" s="354" t="s">
        <v>509</v>
      </c>
      <c r="J42" s="355" t="s">
        <v>509</v>
      </c>
      <c r="K42" s="355" t="s">
        <v>509</v>
      </c>
      <c r="L42" s="355" t="s">
        <v>509</v>
      </c>
      <c r="M42" s="356" t="s">
        <v>509</v>
      </c>
    </row>
    <row r="43" spans="2:13" ht="27.75" customHeight="1" x14ac:dyDescent="0.15">
      <c r="B43" s="1210"/>
      <c r="C43" s="1211"/>
      <c r="D43" s="103"/>
      <c r="E43" s="1214" t="s">
        <v>33</v>
      </c>
      <c r="F43" s="1214"/>
      <c r="G43" s="1214"/>
      <c r="H43" s="1215"/>
      <c r="I43" s="354">
        <v>963</v>
      </c>
      <c r="J43" s="355">
        <v>1628</v>
      </c>
      <c r="K43" s="355">
        <v>1876</v>
      </c>
      <c r="L43" s="355">
        <v>2715</v>
      </c>
      <c r="M43" s="356">
        <v>2555</v>
      </c>
    </row>
    <row r="44" spans="2:13" ht="27.75" customHeight="1" x14ac:dyDescent="0.15">
      <c r="B44" s="1210"/>
      <c r="C44" s="1211"/>
      <c r="D44" s="103"/>
      <c r="E44" s="1214" t="s">
        <v>34</v>
      </c>
      <c r="F44" s="1214"/>
      <c r="G44" s="1214"/>
      <c r="H44" s="1215"/>
      <c r="I44" s="354">
        <v>4781</v>
      </c>
      <c r="J44" s="355">
        <v>4743</v>
      </c>
      <c r="K44" s="355">
        <v>4640</v>
      </c>
      <c r="L44" s="355">
        <v>4304</v>
      </c>
      <c r="M44" s="356">
        <v>3965</v>
      </c>
    </row>
    <row r="45" spans="2:13" ht="27.75" customHeight="1" x14ac:dyDescent="0.15">
      <c r="B45" s="1210"/>
      <c r="C45" s="1211"/>
      <c r="D45" s="103"/>
      <c r="E45" s="1214" t="s">
        <v>35</v>
      </c>
      <c r="F45" s="1214"/>
      <c r="G45" s="1214"/>
      <c r="H45" s="1215"/>
      <c r="I45" s="354">
        <v>987</v>
      </c>
      <c r="J45" s="355">
        <v>883</v>
      </c>
      <c r="K45" s="355">
        <v>821</v>
      </c>
      <c r="L45" s="355">
        <v>832</v>
      </c>
      <c r="M45" s="356">
        <v>810</v>
      </c>
    </row>
    <row r="46" spans="2:13" ht="27.75" customHeight="1" x14ac:dyDescent="0.15">
      <c r="B46" s="1210"/>
      <c r="C46" s="1211"/>
      <c r="D46" s="104"/>
      <c r="E46" s="1214" t="s">
        <v>36</v>
      </c>
      <c r="F46" s="1214"/>
      <c r="G46" s="1214"/>
      <c r="H46" s="1215"/>
      <c r="I46" s="354" t="s">
        <v>509</v>
      </c>
      <c r="J46" s="355" t="s">
        <v>509</v>
      </c>
      <c r="K46" s="355" t="s">
        <v>509</v>
      </c>
      <c r="L46" s="355" t="s">
        <v>509</v>
      </c>
      <c r="M46" s="356" t="s">
        <v>509</v>
      </c>
    </row>
    <row r="47" spans="2:13" ht="27.75" customHeight="1" x14ac:dyDescent="0.15">
      <c r="B47" s="1210"/>
      <c r="C47" s="1211"/>
      <c r="D47" s="105"/>
      <c r="E47" s="1224" t="s">
        <v>37</v>
      </c>
      <c r="F47" s="1225"/>
      <c r="G47" s="1225"/>
      <c r="H47" s="1226"/>
      <c r="I47" s="354" t="s">
        <v>509</v>
      </c>
      <c r="J47" s="355" t="s">
        <v>509</v>
      </c>
      <c r="K47" s="355" t="s">
        <v>509</v>
      </c>
      <c r="L47" s="355" t="s">
        <v>509</v>
      </c>
      <c r="M47" s="356" t="s">
        <v>509</v>
      </c>
    </row>
    <row r="48" spans="2:13" ht="27.75" customHeight="1" x14ac:dyDescent="0.15">
      <c r="B48" s="1210"/>
      <c r="C48" s="1211"/>
      <c r="D48" s="103"/>
      <c r="E48" s="1214" t="s">
        <v>38</v>
      </c>
      <c r="F48" s="1214"/>
      <c r="G48" s="1214"/>
      <c r="H48" s="1215"/>
      <c r="I48" s="354" t="s">
        <v>509</v>
      </c>
      <c r="J48" s="355" t="s">
        <v>509</v>
      </c>
      <c r="K48" s="355" t="s">
        <v>509</v>
      </c>
      <c r="L48" s="355" t="s">
        <v>509</v>
      </c>
      <c r="M48" s="356" t="s">
        <v>509</v>
      </c>
    </row>
    <row r="49" spans="2:13" ht="27.75" customHeight="1" x14ac:dyDescent="0.15">
      <c r="B49" s="1212"/>
      <c r="C49" s="1213"/>
      <c r="D49" s="103"/>
      <c r="E49" s="1214" t="s">
        <v>39</v>
      </c>
      <c r="F49" s="1214"/>
      <c r="G49" s="1214"/>
      <c r="H49" s="1215"/>
      <c r="I49" s="354">
        <v>237</v>
      </c>
      <c r="J49" s="355">
        <v>285</v>
      </c>
      <c r="K49" s="355">
        <v>339</v>
      </c>
      <c r="L49" s="355">
        <v>242</v>
      </c>
      <c r="M49" s="356" t="s">
        <v>509</v>
      </c>
    </row>
    <row r="50" spans="2:13" ht="27.75" customHeight="1" x14ac:dyDescent="0.15">
      <c r="B50" s="1208" t="s">
        <v>40</v>
      </c>
      <c r="C50" s="1209"/>
      <c r="D50" s="106"/>
      <c r="E50" s="1214" t="s">
        <v>41</v>
      </c>
      <c r="F50" s="1214"/>
      <c r="G50" s="1214"/>
      <c r="H50" s="1215"/>
      <c r="I50" s="354">
        <v>3464</v>
      </c>
      <c r="J50" s="355">
        <v>3524</v>
      </c>
      <c r="K50" s="355">
        <v>3039</v>
      </c>
      <c r="L50" s="355">
        <v>3236</v>
      </c>
      <c r="M50" s="356">
        <v>3860</v>
      </c>
    </row>
    <row r="51" spans="2:13" ht="27.75" customHeight="1" x14ac:dyDescent="0.15">
      <c r="B51" s="1210"/>
      <c r="C51" s="1211"/>
      <c r="D51" s="103"/>
      <c r="E51" s="1214" t="s">
        <v>42</v>
      </c>
      <c r="F51" s="1214"/>
      <c r="G51" s="1214"/>
      <c r="H51" s="1215"/>
      <c r="I51" s="354">
        <v>1027</v>
      </c>
      <c r="J51" s="355">
        <v>789</v>
      </c>
      <c r="K51" s="355">
        <v>1502</v>
      </c>
      <c r="L51" s="355">
        <v>2017</v>
      </c>
      <c r="M51" s="356">
        <v>2406</v>
      </c>
    </row>
    <row r="52" spans="2:13" ht="27.75" customHeight="1" x14ac:dyDescent="0.15">
      <c r="B52" s="1212"/>
      <c r="C52" s="1213"/>
      <c r="D52" s="103"/>
      <c r="E52" s="1214" t="s">
        <v>43</v>
      </c>
      <c r="F52" s="1214"/>
      <c r="G52" s="1214"/>
      <c r="H52" s="1215"/>
      <c r="I52" s="354">
        <v>8373</v>
      </c>
      <c r="J52" s="355">
        <v>8356</v>
      </c>
      <c r="K52" s="355">
        <v>8529</v>
      </c>
      <c r="L52" s="355">
        <v>8604</v>
      </c>
      <c r="M52" s="356">
        <v>8692</v>
      </c>
    </row>
    <row r="53" spans="2:13" ht="27.75" customHeight="1" thickBot="1" x14ac:dyDescent="0.2">
      <c r="B53" s="1216" t="s">
        <v>44</v>
      </c>
      <c r="C53" s="1217"/>
      <c r="D53" s="107"/>
      <c r="E53" s="1218" t="s">
        <v>45</v>
      </c>
      <c r="F53" s="1218"/>
      <c r="G53" s="1218"/>
      <c r="H53" s="1219"/>
      <c r="I53" s="357">
        <v>23</v>
      </c>
      <c r="J53" s="358">
        <v>1402</v>
      </c>
      <c r="K53" s="358">
        <v>1986</v>
      </c>
      <c r="L53" s="358">
        <v>2612</v>
      </c>
      <c r="M53" s="359">
        <v>1111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dVUradwIC5Q9+1CZvgPH8E4TqXrGwz5ss/7I1UP5lvKQN4pWZix9yMOYvOaMxYf5ssgaWMVQoN2vsaY6A+ZtA==" saltValue="RisaFn66z1YAITF38eaT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5" t="s">
        <v>48</v>
      </c>
      <c r="D55" s="1235"/>
      <c r="E55" s="1236"/>
      <c r="F55" s="119">
        <v>1513</v>
      </c>
      <c r="G55" s="119">
        <v>1813</v>
      </c>
      <c r="H55" s="120">
        <v>2260</v>
      </c>
    </row>
    <row r="56" spans="2:8" ht="52.5" customHeight="1" x14ac:dyDescent="0.15">
      <c r="B56" s="121"/>
      <c r="C56" s="1237" t="s">
        <v>49</v>
      </c>
      <c r="D56" s="1237"/>
      <c r="E56" s="1238"/>
      <c r="F56" s="122">
        <v>27</v>
      </c>
      <c r="G56" s="122">
        <v>27</v>
      </c>
      <c r="H56" s="123">
        <v>27</v>
      </c>
    </row>
    <row r="57" spans="2:8" ht="53.25" customHeight="1" x14ac:dyDescent="0.15">
      <c r="B57" s="121"/>
      <c r="C57" s="1239" t="s">
        <v>50</v>
      </c>
      <c r="D57" s="1239"/>
      <c r="E57" s="1240"/>
      <c r="F57" s="124">
        <v>537</v>
      </c>
      <c r="G57" s="124">
        <v>384</v>
      </c>
      <c r="H57" s="125">
        <v>519</v>
      </c>
    </row>
    <row r="58" spans="2:8" ht="45.75" customHeight="1" x14ac:dyDescent="0.15">
      <c r="B58" s="126"/>
      <c r="C58" s="1227" t="s">
        <v>587</v>
      </c>
      <c r="D58" s="1228"/>
      <c r="E58" s="1229"/>
      <c r="F58" s="127">
        <v>428</v>
      </c>
      <c r="G58" s="127">
        <v>276</v>
      </c>
      <c r="H58" s="128">
        <v>412</v>
      </c>
    </row>
    <row r="59" spans="2:8" ht="45.75" customHeight="1" x14ac:dyDescent="0.15">
      <c r="B59" s="126"/>
      <c r="C59" s="1227" t="s">
        <v>588</v>
      </c>
      <c r="D59" s="1228"/>
      <c r="E59" s="1229"/>
      <c r="F59" s="127">
        <v>63</v>
      </c>
      <c r="G59" s="127">
        <v>62</v>
      </c>
      <c r="H59" s="128">
        <v>60</v>
      </c>
    </row>
    <row r="60" spans="2:8" ht="45.75" customHeight="1" x14ac:dyDescent="0.15">
      <c r="B60" s="126"/>
      <c r="C60" s="1227" t="s">
        <v>589</v>
      </c>
      <c r="D60" s="1228"/>
      <c r="E60" s="1229"/>
      <c r="F60" s="127">
        <v>27</v>
      </c>
      <c r="G60" s="127">
        <v>25</v>
      </c>
      <c r="H60" s="128">
        <v>22</v>
      </c>
    </row>
    <row r="61" spans="2:8" ht="45.75" customHeight="1" x14ac:dyDescent="0.15">
      <c r="B61" s="126"/>
      <c r="C61" s="1227" t="s">
        <v>590</v>
      </c>
      <c r="D61" s="1228"/>
      <c r="E61" s="1229"/>
      <c r="F61" s="127">
        <v>10</v>
      </c>
      <c r="G61" s="127">
        <v>10</v>
      </c>
      <c r="H61" s="128">
        <v>10</v>
      </c>
    </row>
    <row r="62" spans="2:8" ht="45.75" customHeight="1" thickBot="1" x14ac:dyDescent="0.2">
      <c r="B62" s="129"/>
      <c r="C62" s="1230" t="s">
        <v>591</v>
      </c>
      <c r="D62" s="1231"/>
      <c r="E62" s="1232"/>
      <c r="F62" s="130">
        <v>1</v>
      </c>
      <c r="G62" s="130">
        <v>4</v>
      </c>
      <c r="H62" s="131">
        <v>7</v>
      </c>
    </row>
    <row r="63" spans="2:8" ht="52.5" customHeight="1" thickBot="1" x14ac:dyDescent="0.2">
      <c r="B63" s="132"/>
      <c r="C63" s="1233" t="s">
        <v>51</v>
      </c>
      <c r="D63" s="1233"/>
      <c r="E63" s="1234"/>
      <c r="F63" s="133">
        <v>2077</v>
      </c>
      <c r="G63" s="133">
        <v>2225</v>
      </c>
      <c r="H63" s="134">
        <v>2806</v>
      </c>
    </row>
    <row r="64" spans="2:8" x14ac:dyDescent="0.15"/>
  </sheetData>
  <sheetProtection algorithmName="SHA-512" hashValue="W2cMjYHepe/wwlXxxIyvHV0Uyu6lRD0mytCpNMFqLVkhYXn1tmXM6Wd8lPdYyoq+u3HCU/9vlM/9W3QGeUgHQA==" saltValue="v6e6o7Wp2+18874FQMoN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36260</v>
      </c>
      <c r="E3" s="153"/>
      <c r="F3" s="154">
        <v>52191</v>
      </c>
      <c r="G3" s="155"/>
      <c r="H3" s="156"/>
    </row>
    <row r="4" spans="1:8" x14ac:dyDescent="0.15">
      <c r="A4" s="157"/>
      <c r="B4" s="158"/>
      <c r="C4" s="159"/>
      <c r="D4" s="160">
        <v>24071</v>
      </c>
      <c r="E4" s="161"/>
      <c r="F4" s="162">
        <v>24843</v>
      </c>
      <c r="G4" s="163"/>
      <c r="H4" s="164"/>
    </row>
    <row r="5" spans="1:8" x14ac:dyDescent="0.15">
      <c r="A5" s="145" t="s">
        <v>543</v>
      </c>
      <c r="B5" s="150"/>
      <c r="C5" s="151"/>
      <c r="D5" s="152">
        <v>59435</v>
      </c>
      <c r="E5" s="153"/>
      <c r="F5" s="154">
        <v>47387</v>
      </c>
      <c r="G5" s="155"/>
      <c r="H5" s="156"/>
    </row>
    <row r="6" spans="1:8" x14ac:dyDescent="0.15">
      <c r="A6" s="157"/>
      <c r="B6" s="158"/>
      <c r="C6" s="159"/>
      <c r="D6" s="160">
        <v>37048</v>
      </c>
      <c r="E6" s="161"/>
      <c r="F6" s="162">
        <v>24928</v>
      </c>
      <c r="G6" s="163"/>
      <c r="H6" s="164"/>
    </row>
    <row r="7" spans="1:8" x14ac:dyDescent="0.15">
      <c r="A7" s="145" t="s">
        <v>544</v>
      </c>
      <c r="B7" s="150"/>
      <c r="C7" s="151"/>
      <c r="D7" s="152">
        <v>71082</v>
      </c>
      <c r="E7" s="153"/>
      <c r="F7" s="154">
        <v>51264</v>
      </c>
      <c r="G7" s="155"/>
      <c r="H7" s="156"/>
    </row>
    <row r="8" spans="1:8" x14ac:dyDescent="0.15">
      <c r="A8" s="157"/>
      <c r="B8" s="158"/>
      <c r="C8" s="159"/>
      <c r="D8" s="160">
        <v>51370</v>
      </c>
      <c r="E8" s="161"/>
      <c r="F8" s="162">
        <v>26040</v>
      </c>
      <c r="G8" s="163"/>
      <c r="H8" s="164"/>
    </row>
    <row r="9" spans="1:8" x14ac:dyDescent="0.15">
      <c r="A9" s="145" t="s">
        <v>545</v>
      </c>
      <c r="B9" s="150"/>
      <c r="C9" s="151"/>
      <c r="D9" s="152">
        <v>72829</v>
      </c>
      <c r="E9" s="153"/>
      <c r="F9" s="154">
        <v>52068</v>
      </c>
      <c r="G9" s="155"/>
      <c r="H9" s="156"/>
    </row>
    <row r="10" spans="1:8" x14ac:dyDescent="0.15">
      <c r="A10" s="157"/>
      <c r="B10" s="158"/>
      <c r="C10" s="159"/>
      <c r="D10" s="160">
        <v>48653</v>
      </c>
      <c r="E10" s="161"/>
      <c r="F10" s="162">
        <v>26936</v>
      </c>
      <c r="G10" s="163"/>
      <c r="H10" s="164"/>
    </row>
    <row r="11" spans="1:8" x14ac:dyDescent="0.15">
      <c r="A11" s="145" t="s">
        <v>546</v>
      </c>
      <c r="B11" s="150"/>
      <c r="C11" s="151"/>
      <c r="D11" s="152">
        <v>74336</v>
      </c>
      <c r="E11" s="153"/>
      <c r="F11" s="154">
        <v>47161</v>
      </c>
      <c r="G11" s="155"/>
      <c r="H11" s="156"/>
    </row>
    <row r="12" spans="1:8" x14ac:dyDescent="0.15">
      <c r="A12" s="157"/>
      <c r="B12" s="158"/>
      <c r="C12" s="165"/>
      <c r="D12" s="160">
        <v>56971</v>
      </c>
      <c r="E12" s="161"/>
      <c r="F12" s="162">
        <v>24595</v>
      </c>
      <c r="G12" s="163"/>
      <c r="H12" s="164"/>
    </row>
    <row r="13" spans="1:8" x14ac:dyDescent="0.15">
      <c r="A13" s="145"/>
      <c r="B13" s="150"/>
      <c r="C13" s="166"/>
      <c r="D13" s="167">
        <v>62788</v>
      </c>
      <c r="E13" s="168"/>
      <c r="F13" s="169">
        <v>50014</v>
      </c>
      <c r="G13" s="170"/>
      <c r="H13" s="156"/>
    </row>
    <row r="14" spans="1:8" x14ac:dyDescent="0.15">
      <c r="A14" s="157"/>
      <c r="B14" s="158"/>
      <c r="C14" s="159"/>
      <c r="D14" s="160">
        <v>43623</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8.44</v>
      </c>
      <c r="C19" s="171">
        <f>ROUND(VALUE(SUBSTITUTE(実質収支比率等に係る経年分析!G$48,"▲","-")),2)</f>
        <v>6.3</v>
      </c>
      <c r="D19" s="171">
        <f>ROUND(VALUE(SUBSTITUTE(実質収支比率等に係る経年分析!H$48,"▲","-")),2)</f>
        <v>8.2799999999999994</v>
      </c>
      <c r="E19" s="171">
        <f>ROUND(VALUE(SUBSTITUTE(実質収支比率等に係る経年分析!I$48,"▲","-")),2)</f>
        <v>4.79</v>
      </c>
      <c r="F19" s="171">
        <f>ROUND(VALUE(SUBSTITUTE(実質収支比率等に係る経年分析!J$48,"▲","-")),2)</f>
        <v>6.33</v>
      </c>
    </row>
    <row r="20" spans="1:11" x14ac:dyDescent="0.15">
      <c r="A20" s="171" t="s">
        <v>55</v>
      </c>
      <c r="B20" s="171">
        <f>ROUND(VALUE(SUBSTITUTE(実質収支比率等に係る経年分析!F$47,"▲","-")),2)</f>
        <v>38.35</v>
      </c>
      <c r="C20" s="171">
        <f>ROUND(VALUE(SUBSTITUTE(実質収支比率等に係る経年分析!G$47,"▲","-")),2)</f>
        <v>39.04</v>
      </c>
      <c r="D20" s="171">
        <f>ROUND(VALUE(SUBSTITUTE(実質収支比率等に係る経年分析!H$47,"▲","-")),2)</f>
        <v>29.97</v>
      </c>
      <c r="E20" s="171">
        <f>ROUND(VALUE(SUBSTITUTE(実質収支比率等に係る経年分析!I$47,"▲","-")),2)</f>
        <v>34.56</v>
      </c>
      <c r="F20" s="171">
        <f>ROUND(VALUE(SUBSTITUTE(実質収支比率等に係る経年分析!J$47,"▲","-")),2)</f>
        <v>40.380000000000003</v>
      </c>
    </row>
    <row r="21" spans="1:11" x14ac:dyDescent="0.15">
      <c r="A21" s="171" t="s">
        <v>56</v>
      </c>
      <c r="B21" s="171">
        <f>IF(ISNUMBER(VALUE(SUBSTITUTE(実質収支比率等に係る経年分析!F$49,"▲","-"))),ROUND(VALUE(SUBSTITUTE(実質収支比率等に係る経年分析!F$49,"▲","-")),2),NA())</f>
        <v>-6.3</v>
      </c>
      <c r="C21" s="171">
        <f>IF(ISNUMBER(VALUE(SUBSTITUTE(実質収支比率等に係る経年分析!G$49,"▲","-"))),ROUND(VALUE(SUBSTITUTE(実質収支比率等に係る経年分析!G$49,"▲","-")),2),NA())</f>
        <v>-7.12</v>
      </c>
      <c r="D21" s="171">
        <f>IF(ISNUMBER(VALUE(SUBSTITUTE(実質収支比率等に係る経年分析!H$49,"▲","-"))),ROUND(VALUE(SUBSTITUTE(実質収支比率等に係る経年分析!H$49,"▲","-")),2),NA())</f>
        <v>-10.19</v>
      </c>
      <c r="E21" s="171">
        <f>IF(ISNUMBER(VALUE(SUBSTITUTE(実質収支比率等に係る経年分析!I$49,"▲","-"))),ROUND(VALUE(SUBSTITUTE(実質収支比率等に係る経年分析!I$49,"▲","-")),2),NA())</f>
        <v>-3.16</v>
      </c>
      <c r="F21" s="171">
        <f>IF(ISNUMBER(VALUE(SUBSTITUTE(実質収支比率等に係る経年分析!J$49,"▲","-"))),ROUND(VALUE(SUBSTITUTE(実質収支比率等に係る経年分析!J$49,"▲","-")),2),NA())</f>
        <v>7.13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2.23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0.57999999999999996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地方卸売市場事業特別会計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仙南夜間初期急患センター事業特別会計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3.56</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8.3699999999999992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18.739999999999998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22.34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21.25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917</v>
      </c>
      <c r="E42" s="173"/>
      <c r="F42" s="173"/>
      <c r="G42" s="173">
        <f>'実質公債費比率（分子）の構造'!L$52</f>
        <v>927</v>
      </c>
      <c r="H42" s="173"/>
      <c r="I42" s="173"/>
      <c r="J42" s="173">
        <f>'実質公債費比率（分子）の構造'!M$52</f>
        <v>892</v>
      </c>
      <c r="K42" s="173"/>
      <c r="L42" s="173"/>
      <c r="M42" s="173">
        <f>'実質公債費比率（分子）の構造'!N$52</f>
        <v>869</v>
      </c>
      <c r="N42" s="173"/>
      <c r="O42" s="173"/>
      <c r="P42" s="173">
        <f>'実質公債費比率（分子）の構造'!O$52</f>
        <v>849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260</v>
      </c>
      <c r="C45" s="173"/>
      <c r="D45" s="173"/>
      <c r="E45" s="173">
        <f>'実質公債費比率（分子）の構造'!L$49</f>
        <v>258</v>
      </c>
      <c r="F45" s="173"/>
      <c r="G45" s="173"/>
      <c r="H45" s="173">
        <f>'実質公債費比率（分子）の構造'!M$49</f>
        <v>256</v>
      </c>
      <c r="I45" s="173"/>
      <c r="J45" s="173"/>
      <c r="K45" s="173">
        <f>'実質公債費比率（分子）の構造'!N$49</f>
        <v>264</v>
      </c>
      <c r="L45" s="173"/>
      <c r="M45" s="173"/>
      <c r="N45" s="173">
        <f>'実質公債費比率（分子）の構造'!O$49</f>
        <v>272</v>
      </c>
      <c r="O45" s="173"/>
      <c r="P45" s="173"/>
    </row>
    <row r="46" spans="1:16" x14ac:dyDescent="0.15">
      <c r="A46" s="173" t="s">
        <v>67</v>
      </c>
      <c r="B46" s="173">
        <f>'実質公債費比率（分子）の構造'!K$48</f>
        <v>142</v>
      </c>
      <c r="C46" s="173"/>
      <c r="D46" s="173"/>
      <c r="E46" s="173">
        <f>'実質公債費比率（分子）の構造'!L$48</f>
        <v>187</v>
      </c>
      <c r="F46" s="173"/>
      <c r="G46" s="173"/>
      <c r="H46" s="173">
        <f>'実質公債費比率（分子）の構造'!M$48</f>
        <v>147</v>
      </c>
      <c r="I46" s="173"/>
      <c r="J46" s="173"/>
      <c r="K46" s="173">
        <f>'実質公債費比率（分子）の構造'!N$48</f>
        <v>164</v>
      </c>
      <c r="L46" s="173"/>
      <c r="M46" s="173"/>
      <c r="N46" s="173">
        <f>'実質公債費比率（分子）の構造'!O$48</f>
        <v>153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441</v>
      </c>
      <c r="C49" s="173"/>
      <c r="D49" s="173"/>
      <c r="E49" s="173">
        <f>'実質公債費比率（分子）の構造'!L$45</f>
        <v>439</v>
      </c>
      <c r="F49" s="173"/>
      <c r="G49" s="173"/>
      <c r="H49" s="173">
        <f>'実質公債費比率（分子）の構造'!M$45</f>
        <v>470</v>
      </c>
      <c r="I49" s="173"/>
      <c r="J49" s="173"/>
      <c r="K49" s="173">
        <f>'実質公債費比率（分子）の構造'!N$45</f>
        <v>453</v>
      </c>
      <c r="L49" s="173"/>
      <c r="M49" s="173"/>
      <c r="N49" s="173">
        <f>'実質公債費比率（分子）の構造'!O$45</f>
        <v>504</v>
      </c>
      <c r="O49" s="173"/>
      <c r="P49" s="173"/>
    </row>
    <row r="50" spans="1:16" x14ac:dyDescent="0.15">
      <c r="A50" s="173" t="s">
        <v>71</v>
      </c>
      <c r="B50" s="173" t="e">
        <f>NA()</f>
        <v>#N/A</v>
      </c>
      <c r="C50" s="173">
        <f>IF(ISNUMBER('実質公債費比率（分子）の構造'!K$53),'実質公債費比率（分子）の構造'!K$53,NA())</f>
        <v>-74</v>
      </c>
      <c r="D50" s="173" t="e">
        <f>NA()</f>
        <v>#N/A</v>
      </c>
      <c r="E50" s="173" t="e">
        <f>NA()</f>
        <v>#N/A</v>
      </c>
      <c r="F50" s="173">
        <f>IF(ISNUMBER('実質公債費比率（分子）の構造'!L$53),'実質公債費比率（分子）の構造'!L$53,NA())</f>
        <v>-43</v>
      </c>
      <c r="G50" s="173" t="e">
        <f>NA()</f>
        <v>#N/A</v>
      </c>
      <c r="H50" s="173" t="e">
        <f>NA()</f>
        <v>#N/A</v>
      </c>
      <c r="I50" s="173">
        <f>IF(ISNUMBER('実質公債費比率（分子）の構造'!M$53),'実質公債費比率（分子）の構造'!M$53,NA())</f>
        <v>-19</v>
      </c>
      <c r="J50" s="173" t="e">
        <f>NA()</f>
        <v>#N/A</v>
      </c>
      <c r="K50" s="173" t="e">
        <f>NA()</f>
        <v>#N/A</v>
      </c>
      <c r="L50" s="173">
        <f>IF(ISNUMBER('実質公債費比率（分子）の構造'!N$53),'実質公債費比率（分子）の構造'!N$53,NA())</f>
        <v>12</v>
      </c>
      <c r="M50" s="173" t="e">
        <f>NA()</f>
        <v>#N/A</v>
      </c>
      <c r="N50" s="173" t="e">
        <f>NA()</f>
        <v>#N/A</v>
      </c>
      <c r="O50" s="173">
        <f>IF(ISNUMBER('実質公債費比率（分子）の構造'!O$53),'実質公債費比率（分子）の構造'!O$53,NA())</f>
        <v>80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8373</v>
      </c>
      <c r="E56" s="172"/>
      <c r="F56" s="172"/>
      <c r="G56" s="172">
        <f>'将来負担比率（分子）の構造'!J$52</f>
        <v>8356</v>
      </c>
      <c r="H56" s="172"/>
      <c r="I56" s="172"/>
      <c r="J56" s="172">
        <f>'将来負担比率（分子）の構造'!K$52</f>
        <v>8529</v>
      </c>
      <c r="K56" s="172"/>
      <c r="L56" s="172"/>
      <c r="M56" s="172">
        <f>'将来負担比率（分子）の構造'!L$52</f>
        <v>8604</v>
      </c>
      <c r="N56" s="172"/>
      <c r="O56" s="172"/>
      <c r="P56" s="172">
        <f>'将来負担比率（分子）の構造'!M$52</f>
        <v>8692</v>
      </c>
    </row>
    <row r="57" spans="1:16" x14ac:dyDescent="0.15">
      <c r="A57" s="172" t="s">
        <v>42</v>
      </c>
      <c r="B57" s="172"/>
      <c r="C57" s="172"/>
      <c r="D57" s="172">
        <f>'将来負担比率（分子）の構造'!I$51</f>
        <v>1027</v>
      </c>
      <c r="E57" s="172"/>
      <c r="F57" s="172"/>
      <c r="G57" s="172">
        <f>'将来負担比率（分子）の構造'!J$51</f>
        <v>789</v>
      </c>
      <c r="H57" s="172"/>
      <c r="I57" s="172"/>
      <c r="J57" s="172">
        <f>'将来負担比率（分子）の構造'!K$51</f>
        <v>1502</v>
      </c>
      <c r="K57" s="172"/>
      <c r="L57" s="172"/>
      <c r="M57" s="172">
        <f>'将来負担比率（分子）の構造'!L$51</f>
        <v>2017</v>
      </c>
      <c r="N57" s="172"/>
      <c r="O57" s="172"/>
      <c r="P57" s="172">
        <f>'将来負担比率（分子）の構造'!M$51</f>
        <v>2406</v>
      </c>
    </row>
    <row r="58" spans="1:16" x14ac:dyDescent="0.15">
      <c r="A58" s="172" t="s">
        <v>41</v>
      </c>
      <c r="B58" s="172"/>
      <c r="C58" s="172"/>
      <c r="D58" s="172">
        <f>'将来負担比率（分子）の構造'!I$50</f>
        <v>3464</v>
      </c>
      <c r="E58" s="172"/>
      <c r="F58" s="172"/>
      <c r="G58" s="172">
        <f>'将来負担比率（分子）の構造'!J$50</f>
        <v>3524</v>
      </c>
      <c r="H58" s="172"/>
      <c r="I58" s="172"/>
      <c r="J58" s="172">
        <f>'将来負担比率（分子）の構造'!K$50</f>
        <v>3039</v>
      </c>
      <c r="K58" s="172"/>
      <c r="L58" s="172"/>
      <c r="M58" s="172">
        <f>'将来負担比率（分子）の構造'!L$50</f>
        <v>3236</v>
      </c>
      <c r="N58" s="172"/>
      <c r="O58" s="172"/>
      <c r="P58" s="172">
        <f>'将来負担比率（分子）の構造'!M$50</f>
        <v>3860</v>
      </c>
    </row>
    <row r="59" spans="1:16" x14ac:dyDescent="0.15">
      <c r="A59" s="172" t="s">
        <v>39</v>
      </c>
      <c r="B59" s="172">
        <f>'将来負担比率（分子）の構造'!I$49</f>
        <v>237</v>
      </c>
      <c r="C59" s="172"/>
      <c r="D59" s="172"/>
      <c r="E59" s="172">
        <f>'将来負担比率（分子）の構造'!J$49</f>
        <v>285</v>
      </c>
      <c r="F59" s="172"/>
      <c r="G59" s="172"/>
      <c r="H59" s="172">
        <f>'将来負担比率（分子）の構造'!K$49</f>
        <v>339</v>
      </c>
      <c r="I59" s="172"/>
      <c r="J59" s="172"/>
      <c r="K59" s="172">
        <f>'将来負担比率（分子）の構造'!L$49</f>
        <v>242</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987</v>
      </c>
      <c r="C62" s="172"/>
      <c r="D62" s="172"/>
      <c r="E62" s="172">
        <f>'将来負担比率（分子）の構造'!J$45</f>
        <v>883</v>
      </c>
      <c r="F62" s="172"/>
      <c r="G62" s="172"/>
      <c r="H62" s="172">
        <f>'将来負担比率（分子）の構造'!K$45</f>
        <v>821</v>
      </c>
      <c r="I62" s="172"/>
      <c r="J62" s="172"/>
      <c r="K62" s="172">
        <f>'将来負担比率（分子）の構造'!L$45</f>
        <v>832</v>
      </c>
      <c r="L62" s="172"/>
      <c r="M62" s="172"/>
      <c r="N62" s="172">
        <f>'将来負担比率（分子）の構造'!M$45</f>
        <v>810</v>
      </c>
      <c r="O62" s="172"/>
      <c r="P62" s="172"/>
    </row>
    <row r="63" spans="1:16" x14ac:dyDescent="0.15">
      <c r="A63" s="172" t="s">
        <v>34</v>
      </c>
      <c r="B63" s="172">
        <f>'将来負担比率（分子）の構造'!I$44</f>
        <v>4781</v>
      </c>
      <c r="C63" s="172"/>
      <c r="D63" s="172"/>
      <c r="E63" s="172">
        <f>'将来負担比率（分子）の構造'!J$44</f>
        <v>4743</v>
      </c>
      <c r="F63" s="172"/>
      <c r="G63" s="172"/>
      <c r="H63" s="172">
        <f>'将来負担比率（分子）の構造'!K$44</f>
        <v>4640</v>
      </c>
      <c r="I63" s="172"/>
      <c r="J63" s="172"/>
      <c r="K63" s="172">
        <f>'将来負担比率（分子）の構造'!L$44</f>
        <v>4304</v>
      </c>
      <c r="L63" s="172"/>
      <c r="M63" s="172"/>
      <c r="N63" s="172">
        <f>'将来負担比率（分子）の構造'!M$44</f>
        <v>3965</v>
      </c>
      <c r="O63" s="172"/>
      <c r="P63" s="172"/>
    </row>
    <row r="64" spans="1:16" x14ac:dyDescent="0.15">
      <c r="A64" s="172" t="s">
        <v>33</v>
      </c>
      <c r="B64" s="172">
        <f>'将来負担比率（分子）の構造'!I$43</f>
        <v>963</v>
      </c>
      <c r="C64" s="172"/>
      <c r="D64" s="172"/>
      <c r="E64" s="172">
        <f>'将来負担比率（分子）の構造'!J$43</f>
        <v>1628</v>
      </c>
      <c r="F64" s="172"/>
      <c r="G64" s="172"/>
      <c r="H64" s="172">
        <f>'将来負担比率（分子）の構造'!K$43</f>
        <v>1876</v>
      </c>
      <c r="I64" s="172"/>
      <c r="J64" s="172"/>
      <c r="K64" s="172">
        <f>'将来負担比率（分子）の構造'!L$43</f>
        <v>2715</v>
      </c>
      <c r="L64" s="172"/>
      <c r="M64" s="172"/>
      <c r="N64" s="172">
        <f>'将来負担比率（分子）の構造'!M$43</f>
        <v>2555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5918</v>
      </c>
      <c r="C66" s="172"/>
      <c r="D66" s="172"/>
      <c r="E66" s="172">
        <f>'将来負担比率（分子）の構造'!J$41</f>
        <v>6532</v>
      </c>
      <c r="F66" s="172"/>
      <c r="G66" s="172"/>
      <c r="H66" s="172">
        <f>'将来負担比率（分子）の構造'!K$41</f>
        <v>7379</v>
      </c>
      <c r="I66" s="172"/>
      <c r="J66" s="172"/>
      <c r="K66" s="172">
        <f>'将来負担比率（分子）の構造'!L$41</f>
        <v>8376</v>
      </c>
      <c r="L66" s="172"/>
      <c r="M66" s="172"/>
      <c r="N66" s="172">
        <f>'将来負担比率（分子）の構造'!M$41</f>
        <v>8739</v>
      </c>
      <c r="O66" s="172"/>
      <c r="P66" s="172"/>
    </row>
    <row r="67" spans="1:16" x14ac:dyDescent="0.15">
      <c r="A67" s="172" t="s">
        <v>75</v>
      </c>
      <c r="B67" s="172" t="e">
        <f>NA()</f>
        <v>#N/A</v>
      </c>
      <c r="C67" s="172">
        <f>IF(ISNUMBER('将来負担比率（分子）の構造'!I$53), IF('将来負担比率（分子）の構造'!I$53 &lt; 0, 0, '将来負担比率（分子）の構造'!I$53), NA())</f>
        <v>23</v>
      </c>
      <c r="D67" s="172" t="e">
        <f>NA()</f>
        <v>#N/A</v>
      </c>
      <c r="E67" s="172" t="e">
        <f>NA()</f>
        <v>#N/A</v>
      </c>
      <c r="F67" s="172">
        <f>IF(ISNUMBER('将来負担比率（分子）の構造'!J$53), IF('将来負担比率（分子）の構造'!J$53 &lt; 0, 0, '将来負担比率（分子）の構造'!J$53), NA())</f>
        <v>1402</v>
      </c>
      <c r="G67" s="172" t="e">
        <f>NA()</f>
        <v>#N/A</v>
      </c>
      <c r="H67" s="172" t="e">
        <f>NA()</f>
        <v>#N/A</v>
      </c>
      <c r="I67" s="172">
        <f>IF(ISNUMBER('将来負担比率（分子）の構造'!K$53), IF('将来負担比率（分子）の構造'!K$53 &lt; 0, 0, '将来負担比率（分子）の構造'!K$53), NA())</f>
        <v>1986</v>
      </c>
      <c r="J67" s="172" t="e">
        <f>NA()</f>
        <v>#N/A</v>
      </c>
      <c r="K67" s="172" t="e">
        <f>NA()</f>
        <v>#N/A</v>
      </c>
      <c r="L67" s="172">
        <f>IF(ISNUMBER('将来負担比率（分子）の構造'!L$53), IF('将来負担比率（分子）の構造'!L$53 &lt; 0, 0, '将来負担比率（分子）の構造'!L$53), NA())</f>
        <v>2612</v>
      </c>
      <c r="M67" s="172" t="e">
        <f>NA()</f>
        <v>#N/A</v>
      </c>
      <c r="N67" s="172" t="e">
        <f>NA()</f>
        <v>#N/A</v>
      </c>
      <c r="O67" s="172">
        <f>IF(ISNUMBER('将来負担比率（分子）の構造'!M$53), IF('将来負担比率（分子）の構造'!M$53 &lt; 0, 0, '将来負担比率（分子）の構造'!M$53), NA())</f>
        <v>1111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1513</v>
      </c>
      <c r="C72" s="176">
        <f>基金残高に係る経年分析!G55</f>
        <v>1813</v>
      </c>
      <c r="D72" s="176">
        <f>基金残高に係る経年分析!H55</f>
        <v>2260</v>
      </c>
    </row>
    <row r="73" spans="1:16" x14ac:dyDescent="0.15">
      <c r="A73" s="175" t="s">
        <v>78</v>
      </c>
      <c r="B73" s="176">
        <f>基金残高に係る経年分析!F56</f>
        <v>27</v>
      </c>
      <c r="C73" s="176">
        <f>基金残高に係る経年分析!G56</f>
        <v>27</v>
      </c>
      <c r="D73" s="176">
        <f>基金残高に係る経年分析!H56</f>
        <v>27</v>
      </c>
    </row>
    <row r="74" spans="1:16" x14ac:dyDescent="0.15">
      <c r="A74" s="175" t="s">
        <v>79</v>
      </c>
      <c r="B74" s="176">
        <f>基金残高に係る経年分析!F57</f>
        <v>537</v>
      </c>
      <c r="C74" s="176">
        <f>基金残高に係る経年分析!G57</f>
        <v>384</v>
      </c>
      <c r="D74" s="176">
        <f>基金残高に係る経年分析!H57</f>
        <v>519</v>
      </c>
    </row>
  </sheetData>
  <sheetProtection algorithmName="SHA-512" hashValue="aGLQ8raQsoMo/wyg2+otrgvYP+ceBBh6eFDbG8HibaiQHfWtQDRQZE55/MbzBX5Yg479kNuk9qZvp23C2mN1Kw==" saltValue="UDae/VL1pLjTCkejiLMg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209</v>
      </c>
      <c r="DI1" s="747"/>
      <c r="DJ1" s="747"/>
      <c r="DK1" s="747"/>
      <c r="DL1" s="747"/>
      <c r="DM1" s="747"/>
      <c r="DN1" s="748"/>
      <c r="DO1" s="212"/>
      <c r="DP1" s="746" t="s">
        <v>210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49" t="s">
        <v>218</v>
      </c>
      <c r="AQ4" s="749"/>
      <c r="AR4" s="749"/>
      <c r="AS4" s="749"/>
      <c r="AT4" s="749"/>
      <c r="AU4" s="749"/>
      <c r="AV4" s="749"/>
      <c r="AW4" s="749"/>
      <c r="AX4" s="749"/>
      <c r="AY4" s="749"/>
      <c r="AZ4" s="749"/>
      <c r="BA4" s="749"/>
      <c r="BB4" s="749"/>
      <c r="BC4" s="749"/>
      <c r="BD4" s="749"/>
      <c r="BE4" s="749"/>
      <c r="BF4" s="749"/>
      <c r="BG4" s="749" t="s">
        <v>219</v>
      </c>
      <c r="BH4" s="749"/>
      <c r="BI4" s="749"/>
      <c r="BJ4" s="749"/>
      <c r="BK4" s="749"/>
      <c r="BL4" s="749"/>
      <c r="BM4" s="749"/>
      <c r="BN4" s="749"/>
      <c r="BO4" s="749" t="s">
        <v>216</v>
      </c>
      <c r="BP4" s="749"/>
      <c r="BQ4" s="749"/>
      <c r="BR4" s="749"/>
      <c r="BS4" s="749" t="s">
        <v>220</v>
      </c>
      <c r="BT4" s="749"/>
      <c r="BU4" s="749"/>
      <c r="BV4" s="749"/>
      <c r="BW4" s="749"/>
      <c r="BX4" s="749"/>
      <c r="BY4" s="749"/>
      <c r="BZ4" s="749"/>
      <c r="CA4" s="749"/>
      <c r="CB4" s="749"/>
      <c r="CD4" s="731" t="s">
        <v>221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6" t="s">
        <v>222</v>
      </c>
      <c r="C5" s="697"/>
      <c r="D5" s="697"/>
      <c r="E5" s="697"/>
      <c r="F5" s="697"/>
      <c r="G5" s="697"/>
      <c r="H5" s="697"/>
      <c r="I5" s="697"/>
      <c r="J5" s="697"/>
      <c r="K5" s="697"/>
      <c r="L5" s="697"/>
      <c r="M5" s="697"/>
      <c r="N5" s="697"/>
      <c r="O5" s="697"/>
      <c r="P5" s="697"/>
      <c r="Q5" s="698"/>
      <c r="R5" s="682">
        <v>2983956</v>
      </c>
      <c r="S5" s="683"/>
      <c r="T5" s="683"/>
      <c r="U5" s="683"/>
      <c r="V5" s="683"/>
      <c r="W5" s="683"/>
      <c r="X5" s="683"/>
      <c r="Y5" s="726"/>
      <c r="Z5" s="744">
        <v>23.4</v>
      </c>
      <c r="AA5" s="744"/>
      <c r="AB5" s="744"/>
      <c r="AC5" s="744"/>
      <c r="AD5" s="745">
        <v>2760772</v>
      </c>
      <c r="AE5" s="745"/>
      <c r="AF5" s="745"/>
      <c r="AG5" s="745"/>
      <c r="AH5" s="745"/>
      <c r="AI5" s="745"/>
      <c r="AJ5" s="745"/>
      <c r="AK5" s="745"/>
      <c r="AL5" s="727">
        <v>51</v>
      </c>
      <c r="AM5" s="701"/>
      <c r="AN5" s="701"/>
      <c r="AO5" s="728"/>
      <c r="AP5" s="696" t="s">
        <v>223</v>
      </c>
      <c r="AQ5" s="697"/>
      <c r="AR5" s="697"/>
      <c r="AS5" s="697"/>
      <c r="AT5" s="697"/>
      <c r="AU5" s="697"/>
      <c r="AV5" s="697"/>
      <c r="AW5" s="697"/>
      <c r="AX5" s="697"/>
      <c r="AY5" s="697"/>
      <c r="AZ5" s="697"/>
      <c r="BA5" s="697"/>
      <c r="BB5" s="697"/>
      <c r="BC5" s="697"/>
      <c r="BD5" s="697"/>
      <c r="BE5" s="697"/>
      <c r="BF5" s="698"/>
      <c r="BG5" s="629">
        <v>2756180</v>
      </c>
      <c r="BH5" s="630"/>
      <c r="BI5" s="630"/>
      <c r="BJ5" s="630"/>
      <c r="BK5" s="630"/>
      <c r="BL5" s="630"/>
      <c r="BM5" s="630"/>
      <c r="BN5" s="631"/>
      <c r="BO5" s="656">
        <v>92.4</v>
      </c>
      <c r="BP5" s="656"/>
      <c r="BQ5" s="656"/>
      <c r="BR5" s="656"/>
      <c r="BS5" s="657" t="s">
        <v>125</v>
      </c>
      <c r="BT5" s="657"/>
      <c r="BU5" s="657"/>
      <c r="BV5" s="657"/>
      <c r="BW5" s="657"/>
      <c r="BX5" s="657"/>
      <c r="BY5" s="657"/>
      <c r="BZ5" s="657"/>
      <c r="CA5" s="657"/>
      <c r="CB5" s="715"/>
      <c r="CD5" s="731" t="s">
        <v>218</v>
      </c>
      <c r="CE5" s="732"/>
      <c r="CF5" s="732"/>
      <c r="CG5" s="732"/>
      <c r="CH5" s="732"/>
      <c r="CI5" s="732"/>
      <c r="CJ5" s="732"/>
      <c r="CK5" s="732"/>
      <c r="CL5" s="732"/>
      <c r="CM5" s="732"/>
      <c r="CN5" s="732"/>
      <c r="CO5" s="732"/>
      <c r="CP5" s="732"/>
      <c r="CQ5" s="733"/>
      <c r="CR5" s="731" t="s">
        <v>224</v>
      </c>
      <c r="CS5" s="732"/>
      <c r="CT5" s="732"/>
      <c r="CU5" s="732"/>
      <c r="CV5" s="732"/>
      <c r="CW5" s="732"/>
      <c r="CX5" s="732"/>
      <c r="CY5" s="733"/>
      <c r="CZ5" s="731" t="s">
        <v>216</v>
      </c>
      <c r="DA5" s="732"/>
      <c r="DB5" s="732"/>
      <c r="DC5" s="733"/>
      <c r="DD5" s="731" t="s">
        <v>225</v>
      </c>
      <c r="DE5" s="732"/>
      <c r="DF5" s="732"/>
      <c r="DG5" s="732"/>
      <c r="DH5" s="732"/>
      <c r="DI5" s="732"/>
      <c r="DJ5" s="732"/>
      <c r="DK5" s="732"/>
      <c r="DL5" s="732"/>
      <c r="DM5" s="732"/>
      <c r="DN5" s="732"/>
      <c r="DO5" s="732"/>
      <c r="DP5" s="733"/>
      <c r="DQ5" s="731" t="s">
        <v>226</v>
      </c>
      <c r="DR5" s="732"/>
      <c r="DS5" s="732"/>
      <c r="DT5" s="732"/>
      <c r="DU5" s="732"/>
      <c r="DV5" s="732"/>
      <c r="DW5" s="732"/>
      <c r="DX5" s="732"/>
      <c r="DY5" s="732"/>
      <c r="DZ5" s="732"/>
      <c r="EA5" s="732"/>
      <c r="EB5" s="732"/>
      <c r="EC5" s="733"/>
    </row>
    <row r="6" spans="2:143" ht="11.25" customHeight="1" x14ac:dyDescent="0.15">
      <c r="B6" s="626" t="s">
        <v>227</v>
      </c>
      <c r="C6" s="627"/>
      <c r="D6" s="627"/>
      <c r="E6" s="627"/>
      <c r="F6" s="627"/>
      <c r="G6" s="627"/>
      <c r="H6" s="627"/>
      <c r="I6" s="627"/>
      <c r="J6" s="627"/>
      <c r="K6" s="627"/>
      <c r="L6" s="627"/>
      <c r="M6" s="627"/>
      <c r="N6" s="627"/>
      <c r="O6" s="627"/>
      <c r="P6" s="627"/>
      <c r="Q6" s="628"/>
      <c r="R6" s="629">
        <v>82206</v>
      </c>
      <c r="S6" s="630"/>
      <c r="T6" s="630"/>
      <c r="U6" s="630"/>
      <c r="V6" s="630"/>
      <c r="W6" s="630"/>
      <c r="X6" s="630"/>
      <c r="Y6" s="631"/>
      <c r="Z6" s="656">
        <v>0.6</v>
      </c>
      <c r="AA6" s="656"/>
      <c r="AB6" s="656"/>
      <c r="AC6" s="656"/>
      <c r="AD6" s="657">
        <v>82206</v>
      </c>
      <c r="AE6" s="657"/>
      <c r="AF6" s="657"/>
      <c r="AG6" s="657"/>
      <c r="AH6" s="657"/>
      <c r="AI6" s="657"/>
      <c r="AJ6" s="657"/>
      <c r="AK6" s="657"/>
      <c r="AL6" s="632">
        <v>1.5</v>
      </c>
      <c r="AM6" s="633"/>
      <c r="AN6" s="633"/>
      <c r="AO6" s="658"/>
      <c r="AP6" s="626" t="s">
        <v>228</v>
      </c>
      <c r="AQ6" s="627"/>
      <c r="AR6" s="627"/>
      <c r="AS6" s="627"/>
      <c r="AT6" s="627"/>
      <c r="AU6" s="627"/>
      <c r="AV6" s="627"/>
      <c r="AW6" s="627"/>
      <c r="AX6" s="627"/>
      <c r="AY6" s="627"/>
      <c r="AZ6" s="627"/>
      <c r="BA6" s="627"/>
      <c r="BB6" s="627"/>
      <c r="BC6" s="627"/>
      <c r="BD6" s="627"/>
      <c r="BE6" s="627"/>
      <c r="BF6" s="628"/>
      <c r="BG6" s="629">
        <v>2756180</v>
      </c>
      <c r="BH6" s="630"/>
      <c r="BI6" s="630"/>
      <c r="BJ6" s="630"/>
      <c r="BK6" s="630"/>
      <c r="BL6" s="630"/>
      <c r="BM6" s="630"/>
      <c r="BN6" s="631"/>
      <c r="BO6" s="656">
        <v>92.4</v>
      </c>
      <c r="BP6" s="656"/>
      <c r="BQ6" s="656"/>
      <c r="BR6" s="656"/>
      <c r="BS6" s="657" t="s">
        <v>125</v>
      </c>
      <c r="BT6" s="657"/>
      <c r="BU6" s="657"/>
      <c r="BV6" s="657"/>
      <c r="BW6" s="657"/>
      <c r="BX6" s="657"/>
      <c r="BY6" s="657"/>
      <c r="BZ6" s="657"/>
      <c r="CA6" s="657"/>
      <c r="CB6" s="715"/>
      <c r="CD6" s="685" t="s">
        <v>229</v>
      </c>
      <c r="CE6" s="686"/>
      <c r="CF6" s="686"/>
      <c r="CG6" s="686"/>
      <c r="CH6" s="686"/>
      <c r="CI6" s="686"/>
      <c r="CJ6" s="686"/>
      <c r="CK6" s="686"/>
      <c r="CL6" s="686"/>
      <c r="CM6" s="686"/>
      <c r="CN6" s="686"/>
      <c r="CO6" s="686"/>
      <c r="CP6" s="686"/>
      <c r="CQ6" s="687"/>
      <c r="CR6" s="629">
        <v>101997</v>
      </c>
      <c r="CS6" s="630"/>
      <c r="CT6" s="630"/>
      <c r="CU6" s="630"/>
      <c r="CV6" s="630"/>
      <c r="CW6" s="630"/>
      <c r="CX6" s="630"/>
      <c r="CY6" s="631"/>
      <c r="CZ6" s="727">
        <v>0.8</v>
      </c>
      <c r="DA6" s="701"/>
      <c r="DB6" s="701"/>
      <c r="DC6" s="730"/>
      <c r="DD6" s="635" t="s">
        <v>125</v>
      </c>
      <c r="DE6" s="630"/>
      <c r="DF6" s="630"/>
      <c r="DG6" s="630"/>
      <c r="DH6" s="630"/>
      <c r="DI6" s="630"/>
      <c r="DJ6" s="630"/>
      <c r="DK6" s="630"/>
      <c r="DL6" s="630"/>
      <c r="DM6" s="630"/>
      <c r="DN6" s="630"/>
      <c r="DO6" s="630"/>
      <c r="DP6" s="631"/>
      <c r="DQ6" s="635">
        <v>101997</v>
      </c>
      <c r="DR6" s="630"/>
      <c r="DS6" s="630"/>
      <c r="DT6" s="630"/>
      <c r="DU6" s="630"/>
      <c r="DV6" s="630"/>
      <c r="DW6" s="630"/>
      <c r="DX6" s="630"/>
      <c r="DY6" s="630"/>
      <c r="DZ6" s="630"/>
      <c r="EA6" s="630"/>
      <c r="EB6" s="630"/>
      <c r="EC6" s="670"/>
    </row>
    <row r="7" spans="2:143" ht="11.25" customHeight="1" x14ac:dyDescent="0.15">
      <c r="B7" s="626" t="s">
        <v>230</v>
      </c>
      <c r="C7" s="627"/>
      <c r="D7" s="627"/>
      <c r="E7" s="627"/>
      <c r="F7" s="627"/>
      <c r="G7" s="627"/>
      <c r="H7" s="627"/>
      <c r="I7" s="627"/>
      <c r="J7" s="627"/>
      <c r="K7" s="627"/>
      <c r="L7" s="627"/>
      <c r="M7" s="627"/>
      <c r="N7" s="627"/>
      <c r="O7" s="627"/>
      <c r="P7" s="627"/>
      <c r="Q7" s="628"/>
      <c r="R7" s="629">
        <v>1167</v>
      </c>
      <c r="S7" s="630"/>
      <c r="T7" s="630"/>
      <c r="U7" s="630"/>
      <c r="V7" s="630"/>
      <c r="W7" s="630"/>
      <c r="X7" s="630"/>
      <c r="Y7" s="631"/>
      <c r="Z7" s="656">
        <v>0</v>
      </c>
      <c r="AA7" s="656"/>
      <c r="AB7" s="656"/>
      <c r="AC7" s="656"/>
      <c r="AD7" s="657">
        <v>1167</v>
      </c>
      <c r="AE7" s="657"/>
      <c r="AF7" s="657"/>
      <c r="AG7" s="657"/>
      <c r="AH7" s="657"/>
      <c r="AI7" s="657"/>
      <c r="AJ7" s="657"/>
      <c r="AK7" s="657"/>
      <c r="AL7" s="632">
        <v>0</v>
      </c>
      <c r="AM7" s="633"/>
      <c r="AN7" s="633"/>
      <c r="AO7" s="658"/>
      <c r="AP7" s="626" t="s">
        <v>231</v>
      </c>
      <c r="AQ7" s="627"/>
      <c r="AR7" s="627"/>
      <c r="AS7" s="627"/>
      <c r="AT7" s="627"/>
      <c r="AU7" s="627"/>
      <c r="AV7" s="627"/>
      <c r="AW7" s="627"/>
      <c r="AX7" s="627"/>
      <c r="AY7" s="627"/>
      <c r="AZ7" s="627"/>
      <c r="BA7" s="627"/>
      <c r="BB7" s="627"/>
      <c r="BC7" s="627"/>
      <c r="BD7" s="627"/>
      <c r="BE7" s="627"/>
      <c r="BF7" s="628"/>
      <c r="BG7" s="629">
        <v>1275073</v>
      </c>
      <c r="BH7" s="630"/>
      <c r="BI7" s="630"/>
      <c r="BJ7" s="630"/>
      <c r="BK7" s="630"/>
      <c r="BL7" s="630"/>
      <c r="BM7" s="630"/>
      <c r="BN7" s="631"/>
      <c r="BO7" s="656">
        <v>42.7</v>
      </c>
      <c r="BP7" s="656"/>
      <c r="BQ7" s="656"/>
      <c r="BR7" s="656"/>
      <c r="BS7" s="657" t="s">
        <v>125</v>
      </c>
      <c r="BT7" s="657"/>
      <c r="BU7" s="657"/>
      <c r="BV7" s="657"/>
      <c r="BW7" s="657"/>
      <c r="BX7" s="657"/>
      <c r="BY7" s="657"/>
      <c r="BZ7" s="657"/>
      <c r="CA7" s="657"/>
      <c r="CB7" s="715"/>
      <c r="CD7" s="671" t="s">
        <v>232</v>
      </c>
      <c r="CE7" s="668"/>
      <c r="CF7" s="668"/>
      <c r="CG7" s="668"/>
      <c r="CH7" s="668"/>
      <c r="CI7" s="668"/>
      <c r="CJ7" s="668"/>
      <c r="CK7" s="668"/>
      <c r="CL7" s="668"/>
      <c r="CM7" s="668"/>
      <c r="CN7" s="668"/>
      <c r="CO7" s="668"/>
      <c r="CP7" s="668"/>
      <c r="CQ7" s="669"/>
      <c r="CR7" s="629">
        <v>2653680</v>
      </c>
      <c r="CS7" s="630"/>
      <c r="CT7" s="630"/>
      <c r="CU7" s="630"/>
      <c r="CV7" s="630"/>
      <c r="CW7" s="630"/>
      <c r="CX7" s="630"/>
      <c r="CY7" s="631"/>
      <c r="CZ7" s="656">
        <v>21.4</v>
      </c>
      <c r="DA7" s="656"/>
      <c r="DB7" s="656"/>
      <c r="DC7" s="656"/>
      <c r="DD7" s="635">
        <v>10031</v>
      </c>
      <c r="DE7" s="630"/>
      <c r="DF7" s="630"/>
      <c r="DG7" s="630"/>
      <c r="DH7" s="630"/>
      <c r="DI7" s="630"/>
      <c r="DJ7" s="630"/>
      <c r="DK7" s="630"/>
      <c r="DL7" s="630"/>
      <c r="DM7" s="630"/>
      <c r="DN7" s="630"/>
      <c r="DO7" s="630"/>
      <c r="DP7" s="631"/>
      <c r="DQ7" s="635">
        <v>2542894</v>
      </c>
      <c r="DR7" s="630"/>
      <c r="DS7" s="630"/>
      <c r="DT7" s="630"/>
      <c r="DU7" s="630"/>
      <c r="DV7" s="630"/>
      <c r="DW7" s="630"/>
      <c r="DX7" s="630"/>
      <c r="DY7" s="630"/>
      <c r="DZ7" s="630"/>
      <c r="EA7" s="630"/>
      <c r="EB7" s="630"/>
      <c r="EC7" s="670"/>
    </row>
    <row r="8" spans="2:143" ht="11.25" customHeight="1" x14ac:dyDescent="0.15">
      <c r="B8" s="626" t="s">
        <v>233</v>
      </c>
      <c r="C8" s="627"/>
      <c r="D8" s="627"/>
      <c r="E8" s="627"/>
      <c r="F8" s="627"/>
      <c r="G8" s="627"/>
      <c r="H8" s="627"/>
      <c r="I8" s="627"/>
      <c r="J8" s="627"/>
      <c r="K8" s="627"/>
      <c r="L8" s="627"/>
      <c r="M8" s="627"/>
      <c r="N8" s="627"/>
      <c r="O8" s="627"/>
      <c r="P8" s="627"/>
      <c r="Q8" s="628"/>
      <c r="R8" s="629">
        <v>10575</v>
      </c>
      <c r="S8" s="630"/>
      <c r="T8" s="630"/>
      <c r="U8" s="630"/>
      <c r="V8" s="630"/>
      <c r="W8" s="630"/>
      <c r="X8" s="630"/>
      <c r="Y8" s="631"/>
      <c r="Z8" s="656">
        <v>0.1</v>
      </c>
      <c r="AA8" s="656"/>
      <c r="AB8" s="656"/>
      <c r="AC8" s="656"/>
      <c r="AD8" s="657">
        <v>10575</v>
      </c>
      <c r="AE8" s="657"/>
      <c r="AF8" s="657"/>
      <c r="AG8" s="657"/>
      <c r="AH8" s="657"/>
      <c r="AI8" s="657"/>
      <c r="AJ8" s="657"/>
      <c r="AK8" s="657"/>
      <c r="AL8" s="632">
        <v>0.2</v>
      </c>
      <c r="AM8" s="633"/>
      <c r="AN8" s="633"/>
      <c r="AO8" s="658"/>
      <c r="AP8" s="626" t="s">
        <v>234</v>
      </c>
      <c r="AQ8" s="627"/>
      <c r="AR8" s="627"/>
      <c r="AS8" s="627"/>
      <c r="AT8" s="627"/>
      <c r="AU8" s="627"/>
      <c r="AV8" s="627"/>
      <c r="AW8" s="627"/>
      <c r="AX8" s="627"/>
      <c r="AY8" s="627"/>
      <c r="AZ8" s="627"/>
      <c r="BA8" s="627"/>
      <c r="BB8" s="627"/>
      <c r="BC8" s="627"/>
      <c r="BD8" s="627"/>
      <c r="BE8" s="627"/>
      <c r="BF8" s="628"/>
      <c r="BG8" s="629">
        <v>42290</v>
      </c>
      <c r="BH8" s="630"/>
      <c r="BI8" s="630"/>
      <c r="BJ8" s="630"/>
      <c r="BK8" s="630"/>
      <c r="BL8" s="630"/>
      <c r="BM8" s="630"/>
      <c r="BN8" s="631"/>
      <c r="BO8" s="656">
        <v>1.4</v>
      </c>
      <c r="BP8" s="656"/>
      <c r="BQ8" s="656"/>
      <c r="BR8" s="656"/>
      <c r="BS8" s="657" t="s">
        <v>125</v>
      </c>
      <c r="BT8" s="657"/>
      <c r="BU8" s="657"/>
      <c r="BV8" s="657"/>
      <c r="BW8" s="657"/>
      <c r="BX8" s="657"/>
      <c r="BY8" s="657"/>
      <c r="BZ8" s="657"/>
      <c r="CA8" s="657"/>
      <c r="CB8" s="715"/>
      <c r="CD8" s="671" t="s">
        <v>235</v>
      </c>
      <c r="CE8" s="668"/>
      <c r="CF8" s="668"/>
      <c r="CG8" s="668"/>
      <c r="CH8" s="668"/>
      <c r="CI8" s="668"/>
      <c r="CJ8" s="668"/>
      <c r="CK8" s="668"/>
      <c r="CL8" s="668"/>
      <c r="CM8" s="668"/>
      <c r="CN8" s="668"/>
      <c r="CO8" s="668"/>
      <c r="CP8" s="668"/>
      <c r="CQ8" s="669"/>
      <c r="CR8" s="629">
        <v>3556814</v>
      </c>
      <c r="CS8" s="630"/>
      <c r="CT8" s="630"/>
      <c r="CU8" s="630"/>
      <c r="CV8" s="630"/>
      <c r="CW8" s="630"/>
      <c r="CX8" s="630"/>
      <c r="CY8" s="631"/>
      <c r="CZ8" s="656">
        <v>28.7</v>
      </c>
      <c r="DA8" s="656"/>
      <c r="DB8" s="656"/>
      <c r="DC8" s="656"/>
      <c r="DD8" s="635">
        <v>26632</v>
      </c>
      <c r="DE8" s="630"/>
      <c r="DF8" s="630"/>
      <c r="DG8" s="630"/>
      <c r="DH8" s="630"/>
      <c r="DI8" s="630"/>
      <c r="DJ8" s="630"/>
      <c r="DK8" s="630"/>
      <c r="DL8" s="630"/>
      <c r="DM8" s="630"/>
      <c r="DN8" s="630"/>
      <c r="DO8" s="630"/>
      <c r="DP8" s="631"/>
      <c r="DQ8" s="635">
        <v>1476271</v>
      </c>
      <c r="DR8" s="630"/>
      <c r="DS8" s="630"/>
      <c r="DT8" s="630"/>
      <c r="DU8" s="630"/>
      <c r="DV8" s="630"/>
      <c r="DW8" s="630"/>
      <c r="DX8" s="630"/>
      <c r="DY8" s="630"/>
      <c r="DZ8" s="630"/>
      <c r="EA8" s="630"/>
      <c r="EB8" s="630"/>
      <c r="EC8" s="670"/>
    </row>
    <row r="9" spans="2:143" ht="11.25" customHeight="1" x14ac:dyDescent="0.15">
      <c r="B9" s="626" t="s">
        <v>236</v>
      </c>
      <c r="C9" s="627"/>
      <c r="D9" s="627"/>
      <c r="E9" s="627"/>
      <c r="F9" s="627"/>
      <c r="G9" s="627"/>
      <c r="H9" s="627"/>
      <c r="I9" s="627"/>
      <c r="J9" s="627"/>
      <c r="K9" s="627"/>
      <c r="L9" s="627"/>
      <c r="M9" s="627"/>
      <c r="N9" s="627"/>
      <c r="O9" s="627"/>
      <c r="P9" s="627"/>
      <c r="Q9" s="628"/>
      <c r="R9" s="629">
        <v>12120</v>
      </c>
      <c r="S9" s="630"/>
      <c r="T9" s="630"/>
      <c r="U9" s="630"/>
      <c r="V9" s="630"/>
      <c r="W9" s="630"/>
      <c r="X9" s="630"/>
      <c r="Y9" s="631"/>
      <c r="Z9" s="656">
        <v>0.1</v>
      </c>
      <c r="AA9" s="656"/>
      <c r="AB9" s="656"/>
      <c r="AC9" s="656"/>
      <c r="AD9" s="657">
        <v>12120</v>
      </c>
      <c r="AE9" s="657"/>
      <c r="AF9" s="657"/>
      <c r="AG9" s="657"/>
      <c r="AH9" s="657"/>
      <c r="AI9" s="657"/>
      <c r="AJ9" s="657"/>
      <c r="AK9" s="657"/>
      <c r="AL9" s="632">
        <v>0.2</v>
      </c>
      <c r="AM9" s="633"/>
      <c r="AN9" s="633"/>
      <c r="AO9" s="658"/>
      <c r="AP9" s="626" t="s">
        <v>237</v>
      </c>
      <c r="AQ9" s="627"/>
      <c r="AR9" s="627"/>
      <c r="AS9" s="627"/>
      <c r="AT9" s="627"/>
      <c r="AU9" s="627"/>
      <c r="AV9" s="627"/>
      <c r="AW9" s="627"/>
      <c r="AX9" s="627"/>
      <c r="AY9" s="627"/>
      <c r="AZ9" s="627"/>
      <c r="BA9" s="627"/>
      <c r="BB9" s="627"/>
      <c r="BC9" s="627"/>
      <c r="BD9" s="627"/>
      <c r="BE9" s="627"/>
      <c r="BF9" s="628"/>
      <c r="BG9" s="629">
        <v>1062892</v>
      </c>
      <c r="BH9" s="630"/>
      <c r="BI9" s="630"/>
      <c r="BJ9" s="630"/>
      <c r="BK9" s="630"/>
      <c r="BL9" s="630"/>
      <c r="BM9" s="630"/>
      <c r="BN9" s="631"/>
      <c r="BO9" s="656">
        <v>35.6</v>
      </c>
      <c r="BP9" s="656"/>
      <c r="BQ9" s="656"/>
      <c r="BR9" s="656"/>
      <c r="BS9" s="657" t="s">
        <v>125</v>
      </c>
      <c r="BT9" s="657"/>
      <c r="BU9" s="657"/>
      <c r="BV9" s="657"/>
      <c r="BW9" s="657"/>
      <c r="BX9" s="657"/>
      <c r="BY9" s="657"/>
      <c r="BZ9" s="657"/>
      <c r="CA9" s="657"/>
      <c r="CB9" s="715"/>
      <c r="CD9" s="671" t="s">
        <v>238</v>
      </c>
      <c r="CE9" s="668"/>
      <c r="CF9" s="668"/>
      <c r="CG9" s="668"/>
      <c r="CH9" s="668"/>
      <c r="CI9" s="668"/>
      <c r="CJ9" s="668"/>
      <c r="CK9" s="668"/>
      <c r="CL9" s="668"/>
      <c r="CM9" s="668"/>
      <c r="CN9" s="668"/>
      <c r="CO9" s="668"/>
      <c r="CP9" s="668"/>
      <c r="CQ9" s="669"/>
      <c r="CR9" s="629">
        <v>1288812</v>
      </c>
      <c r="CS9" s="630"/>
      <c r="CT9" s="630"/>
      <c r="CU9" s="630"/>
      <c r="CV9" s="630"/>
      <c r="CW9" s="630"/>
      <c r="CX9" s="630"/>
      <c r="CY9" s="631"/>
      <c r="CZ9" s="656">
        <v>10.4</v>
      </c>
      <c r="DA9" s="656"/>
      <c r="DB9" s="656"/>
      <c r="DC9" s="656"/>
      <c r="DD9" s="635">
        <v>4145</v>
      </c>
      <c r="DE9" s="630"/>
      <c r="DF9" s="630"/>
      <c r="DG9" s="630"/>
      <c r="DH9" s="630"/>
      <c r="DI9" s="630"/>
      <c r="DJ9" s="630"/>
      <c r="DK9" s="630"/>
      <c r="DL9" s="630"/>
      <c r="DM9" s="630"/>
      <c r="DN9" s="630"/>
      <c r="DO9" s="630"/>
      <c r="DP9" s="631"/>
      <c r="DQ9" s="635">
        <v>1086114</v>
      </c>
      <c r="DR9" s="630"/>
      <c r="DS9" s="630"/>
      <c r="DT9" s="630"/>
      <c r="DU9" s="630"/>
      <c r="DV9" s="630"/>
      <c r="DW9" s="630"/>
      <c r="DX9" s="630"/>
      <c r="DY9" s="630"/>
      <c r="DZ9" s="630"/>
      <c r="EA9" s="630"/>
      <c r="EB9" s="630"/>
      <c r="EC9" s="670"/>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125</v>
      </c>
      <c r="S10" s="630"/>
      <c r="T10" s="630"/>
      <c r="U10" s="630"/>
      <c r="V10" s="630"/>
      <c r="W10" s="630"/>
      <c r="X10" s="630"/>
      <c r="Y10" s="631"/>
      <c r="Z10" s="656" t="s">
        <v>125</v>
      </c>
      <c r="AA10" s="656"/>
      <c r="AB10" s="656"/>
      <c r="AC10" s="656"/>
      <c r="AD10" s="657" t="s">
        <v>125</v>
      </c>
      <c r="AE10" s="657"/>
      <c r="AF10" s="657"/>
      <c r="AG10" s="657"/>
      <c r="AH10" s="657"/>
      <c r="AI10" s="657"/>
      <c r="AJ10" s="657"/>
      <c r="AK10" s="657"/>
      <c r="AL10" s="632" t="s">
        <v>125</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78036</v>
      </c>
      <c r="BH10" s="630"/>
      <c r="BI10" s="630"/>
      <c r="BJ10" s="630"/>
      <c r="BK10" s="630"/>
      <c r="BL10" s="630"/>
      <c r="BM10" s="630"/>
      <c r="BN10" s="631"/>
      <c r="BO10" s="656">
        <v>2.6</v>
      </c>
      <c r="BP10" s="656"/>
      <c r="BQ10" s="656"/>
      <c r="BR10" s="656"/>
      <c r="BS10" s="657" t="s">
        <v>125</v>
      </c>
      <c r="BT10" s="657"/>
      <c r="BU10" s="657"/>
      <c r="BV10" s="657"/>
      <c r="BW10" s="657"/>
      <c r="BX10" s="657"/>
      <c r="BY10" s="657"/>
      <c r="BZ10" s="657"/>
      <c r="CA10" s="657"/>
      <c r="CB10" s="715"/>
      <c r="CD10" s="671" t="s">
        <v>241</v>
      </c>
      <c r="CE10" s="668"/>
      <c r="CF10" s="668"/>
      <c r="CG10" s="668"/>
      <c r="CH10" s="668"/>
      <c r="CI10" s="668"/>
      <c r="CJ10" s="668"/>
      <c r="CK10" s="668"/>
      <c r="CL10" s="668"/>
      <c r="CM10" s="668"/>
      <c r="CN10" s="668"/>
      <c r="CO10" s="668"/>
      <c r="CP10" s="668"/>
      <c r="CQ10" s="669"/>
      <c r="CR10" s="629">
        <v>15108</v>
      </c>
      <c r="CS10" s="630"/>
      <c r="CT10" s="630"/>
      <c r="CU10" s="630"/>
      <c r="CV10" s="630"/>
      <c r="CW10" s="630"/>
      <c r="CX10" s="630"/>
      <c r="CY10" s="631"/>
      <c r="CZ10" s="656">
        <v>0.1</v>
      </c>
      <c r="DA10" s="656"/>
      <c r="DB10" s="656"/>
      <c r="DC10" s="656"/>
      <c r="DD10" s="635" t="s">
        <v>125</v>
      </c>
      <c r="DE10" s="630"/>
      <c r="DF10" s="630"/>
      <c r="DG10" s="630"/>
      <c r="DH10" s="630"/>
      <c r="DI10" s="630"/>
      <c r="DJ10" s="630"/>
      <c r="DK10" s="630"/>
      <c r="DL10" s="630"/>
      <c r="DM10" s="630"/>
      <c r="DN10" s="630"/>
      <c r="DO10" s="630"/>
      <c r="DP10" s="631"/>
      <c r="DQ10" s="635">
        <v>15108</v>
      </c>
      <c r="DR10" s="630"/>
      <c r="DS10" s="630"/>
      <c r="DT10" s="630"/>
      <c r="DU10" s="630"/>
      <c r="DV10" s="630"/>
      <c r="DW10" s="630"/>
      <c r="DX10" s="630"/>
      <c r="DY10" s="630"/>
      <c r="DZ10" s="630"/>
      <c r="EA10" s="630"/>
      <c r="EB10" s="630"/>
      <c r="EC10" s="670"/>
    </row>
    <row r="11" spans="2:143" ht="11.25" customHeight="1" x14ac:dyDescent="0.15">
      <c r="B11" s="626" t="s">
        <v>242</v>
      </c>
      <c r="C11" s="627"/>
      <c r="D11" s="627"/>
      <c r="E11" s="627"/>
      <c r="F11" s="627"/>
      <c r="G11" s="627"/>
      <c r="H11" s="627"/>
      <c r="I11" s="627"/>
      <c r="J11" s="627"/>
      <c r="K11" s="627"/>
      <c r="L11" s="627"/>
      <c r="M11" s="627"/>
      <c r="N11" s="627"/>
      <c r="O11" s="627"/>
      <c r="P11" s="627"/>
      <c r="Q11" s="628"/>
      <c r="R11" s="629">
        <v>565879</v>
      </c>
      <c r="S11" s="630"/>
      <c r="T11" s="630"/>
      <c r="U11" s="630"/>
      <c r="V11" s="630"/>
      <c r="W11" s="630"/>
      <c r="X11" s="630"/>
      <c r="Y11" s="631"/>
      <c r="Z11" s="632">
        <v>4.4000000000000004</v>
      </c>
      <c r="AA11" s="633"/>
      <c r="AB11" s="633"/>
      <c r="AC11" s="634"/>
      <c r="AD11" s="635">
        <v>565879</v>
      </c>
      <c r="AE11" s="630"/>
      <c r="AF11" s="630"/>
      <c r="AG11" s="630"/>
      <c r="AH11" s="630"/>
      <c r="AI11" s="630"/>
      <c r="AJ11" s="630"/>
      <c r="AK11" s="631"/>
      <c r="AL11" s="632">
        <v>10.4</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91855</v>
      </c>
      <c r="BH11" s="630"/>
      <c r="BI11" s="630"/>
      <c r="BJ11" s="630"/>
      <c r="BK11" s="630"/>
      <c r="BL11" s="630"/>
      <c r="BM11" s="630"/>
      <c r="BN11" s="631"/>
      <c r="BO11" s="656">
        <v>3.1</v>
      </c>
      <c r="BP11" s="656"/>
      <c r="BQ11" s="656"/>
      <c r="BR11" s="656"/>
      <c r="BS11" s="657" t="s">
        <v>125</v>
      </c>
      <c r="BT11" s="657"/>
      <c r="BU11" s="657"/>
      <c r="BV11" s="657"/>
      <c r="BW11" s="657"/>
      <c r="BX11" s="657"/>
      <c r="BY11" s="657"/>
      <c r="BZ11" s="657"/>
      <c r="CA11" s="657"/>
      <c r="CB11" s="715"/>
      <c r="CD11" s="671" t="s">
        <v>244</v>
      </c>
      <c r="CE11" s="668"/>
      <c r="CF11" s="668"/>
      <c r="CG11" s="668"/>
      <c r="CH11" s="668"/>
      <c r="CI11" s="668"/>
      <c r="CJ11" s="668"/>
      <c r="CK11" s="668"/>
      <c r="CL11" s="668"/>
      <c r="CM11" s="668"/>
      <c r="CN11" s="668"/>
      <c r="CO11" s="668"/>
      <c r="CP11" s="668"/>
      <c r="CQ11" s="669"/>
      <c r="CR11" s="629">
        <v>164424</v>
      </c>
      <c r="CS11" s="630"/>
      <c r="CT11" s="630"/>
      <c r="CU11" s="630"/>
      <c r="CV11" s="630"/>
      <c r="CW11" s="630"/>
      <c r="CX11" s="630"/>
      <c r="CY11" s="631"/>
      <c r="CZ11" s="656">
        <v>1.3</v>
      </c>
      <c r="DA11" s="656"/>
      <c r="DB11" s="656"/>
      <c r="DC11" s="656"/>
      <c r="DD11" s="635">
        <v>46249</v>
      </c>
      <c r="DE11" s="630"/>
      <c r="DF11" s="630"/>
      <c r="DG11" s="630"/>
      <c r="DH11" s="630"/>
      <c r="DI11" s="630"/>
      <c r="DJ11" s="630"/>
      <c r="DK11" s="630"/>
      <c r="DL11" s="630"/>
      <c r="DM11" s="630"/>
      <c r="DN11" s="630"/>
      <c r="DO11" s="630"/>
      <c r="DP11" s="631"/>
      <c r="DQ11" s="635">
        <v>108676</v>
      </c>
      <c r="DR11" s="630"/>
      <c r="DS11" s="630"/>
      <c r="DT11" s="630"/>
      <c r="DU11" s="630"/>
      <c r="DV11" s="630"/>
      <c r="DW11" s="630"/>
      <c r="DX11" s="630"/>
      <c r="DY11" s="630"/>
      <c r="DZ11" s="630"/>
      <c r="EA11" s="630"/>
      <c r="EB11" s="630"/>
      <c r="EC11" s="670"/>
    </row>
    <row r="12" spans="2:143" ht="11.25" customHeight="1" x14ac:dyDescent="0.15">
      <c r="B12" s="626" t="s">
        <v>245</v>
      </c>
      <c r="C12" s="627"/>
      <c r="D12" s="627"/>
      <c r="E12" s="627"/>
      <c r="F12" s="627"/>
      <c r="G12" s="627"/>
      <c r="H12" s="627"/>
      <c r="I12" s="627"/>
      <c r="J12" s="627"/>
      <c r="K12" s="627"/>
      <c r="L12" s="627"/>
      <c r="M12" s="627"/>
      <c r="N12" s="627"/>
      <c r="O12" s="627"/>
      <c r="P12" s="627"/>
      <c r="Q12" s="628"/>
      <c r="R12" s="629">
        <v>5545</v>
      </c>
      <c r="S12" s="630"/>
      <c r="T12" s="630"/>
      <c r="U12" s="630"/>
      <c r="V12" s="630"/>
      <c r="W12" s="630"/>
      <c r="X12" s="630"/>
      <c r="Y12" s="631"/>
      <c r="Z12" s="656">
        <v>0</v>
      </c>
      <c r="AA12" s="656"/>
      <c r="AB12" s="656"/>
      <c r="AC12" s="656"/>
      <c r="AD12" s="657">
        <v>5545</v>
      </c>
      <c r="AE12" s="657"/>
      <c r="AF12" s="657"/>
      <c r="AG12" s="657"/>
      <c r="AH12" s="657"/>
      <c r="AI12" s="657"/>
      <c r="AJ12" s="657"/>
      <c r="AK12" s="657"/>
      <c r="AL12" s="632">
        <v>0.1</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1195676</v>
      </c>
      <c r="BH12" s="630"/>
      <c r="BI12" s="630"/>
      <c r="BJ12" s="630"/>
      <c r="BK12" s="630"/>
      <c r="BL12" s="630"/>
      <c r="BM12" s="630"/>
      <c r="BN12" s="631"/>
      <c r="BO12" s="656">
        <v>40.1</v>
      </c>
      <c r="BP12" s="656"/>
      <c r="BQ12" s="656"/>
      <c r="BR12" s="656"/>
      <c r="BS12" s="657" t="s">
        <v>125</v>
      </c>
      <c r="BT12" s="657"/>
      <c r="BU12" s="657"/>
      <c r="BV12" s="657"/>
      <c r="BW12" s="657"/>
      <c r="BX12" s="657"/>
      <c r="BY12" s="657"/>
      <c r="BZ12" s="657"/>
      <c r="CA12" s="657"/>
      <c r="CB12" s="715"/>
      <c r="CD12" s="671" t="s">
        <v>247</v>
      </c>
      <c r="CE12" s="668"/>
      <c r="CF12" s="668"/>
      <c r="CG12" s="668"/>
      <c r="CH12" s="668"/>
      <c r="CI12" s="668"/>
      <c r="CJ12" s="668"/>
      <c r="CK12" s="668"/>
      <c r="CL12" s="668"/>
      <c r="CM12" s="668"/>
      <c r="CN12" s="668"/>
      <c r="CO12" s="668"/>
      <c r="CP12" s="668"/>
      <c r="CQ12" s="669"/>
      <c r="CR12" s="629">
        <v>697694</v>
      </c>
      <c r="CS12" s="630"/>
      <c r="CT12" s="630"/>
      <c r="CU12" s="630"/>
      <c r="CV12" s="630"/>
      <c r="CW12" s="630"/>
      <c r="CX12" s="630"/>
      <c r="CY12" s="631"/>
      <c r="CZ12" s="656">
        <v>5.6</v>
      </c>
      <c r="DA12" s="656"/>
      <c r="DB12" s="656"/>
      <c r="DC12" s="656"/>
      <c r="DD12" s="635">
        <v>12073</v>
      </c>
      <c r="DE12" s="630"/>
      <c r="DF12" s="630"/>
      <c r="DG12" s="630"/>
      <c r="DH12" s="630"/>
      <c r="DI12" s="630"/>
      <c r="DJ12" s="630"/>
      <c r="DK12" s="630"/>
      <c r="DL12" s="630"/>
      <c r="DM12" s="630"/>
      <c r="DN12" s="630"/>
      <c r="DO12" s="630"/>
      <c r="DP12" s="631"/>
      <c r="DQ12" s="635">
        <v>263818</v>
      </c>
      <c r="DR12" s="630"/>
      <c r="DS12" s="630"/>
      <c r="DT12" s="630"/>
      <c r="DU12" s="630"/>
      <c r="DV12" s="630"/>
      <c r="DW12" s="630"/>
      <c r="DX12" s="630"/>
      <c r="DY12" s="630"/>
      <c r="DZ12" s="630"/>
      <c r="EA12" s="630"/>
      <c r="EB12" s="630"/>
      <c r="EC12" s="670"/>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125</v>
      </c>
      <c r="S13" s="630"/>
      <c r="T13" s="630"/>
      <c r="U13" s="630"/>
      <c r="V13" s="630"/>
      <c r="W13" s="630"/>
      <c r="X13" s="630"/>
      <c r="Y13" s="631"/>
      <c r="Z13" s="656" t="s">
        <v>125</v>
      </c>
      <c r="AA13" s="656"/>
      <c r="AB13" s="656"/>
      <c r="AC13" s="656"/>
      <c r="AD13" s="657" t="s">
        <v>125</v>
      </c>
      <c r="AE13" s="657"/>
      <c r="AF13" s="657"/>
      <c r="AG13" s="657"/>
      <c r="AH13" s="657"/>
      <c r="AI13" s="657"/>
      <c r="AJ13" s="657"/>
      <c r="AK13" s="657"/>
      <c r="AL13" s="632" t="s">
        <v>125</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1194636</v>
      </c>
      <c r="BH13" s="630"/>
      <c r="BI13" s="630"/>
      <c r="BJ13" s="630"/>
      <c r="BK13" s="630"/>
      <c r="BL13" s="630"/>
      <c r="BM13" s="630"/>
      <c r="BN13" s="631"/>
      <c r="BO13" s="656">
        <v>40</v>
      </c>
      <c r="BP13" s="656"/>
      <c r="BQ13" s="656"/>
      <c r="BR13" s="656"/>
      <c r="BS13" s="657" t="s">
        <v>125</v>
      </c>
      <c r="BT13" s="657"/>
      <c r="BU13" s="657"/>
      <c r="BV13" s="657"/>
      <c r="BW13" s="657"/>
      <c r="BX13" s="657"/>
      <c r="BY13" s="657"/>
      <c r="BZ13" s="657"/>
      <c r="CA13" s="657"/>
      <c r="CB13" s="715"/>
      <c r="CD13" s="671" t="s">
        <v>250</v>
      </c>
      <c r="CE13" s="668"/>
      <c r="CF13" s="668"/>
      <c r="CG13" s="668"/>
      <c r="CH13" s="668"/>
      <c r="CI13" s="668"/>
      <c r="CJ13" s="668"/>
      <c r="CK13" s="668"/>
      <c r="CL13" s="668"/>
      <c r="CM13" s="668"/>
      <c r="CN13" s="668"/>
      <c r="CO13" s="668"/>
      <c r="CP13" s="668"/>
      <c r="CQ13" s="669"/>
      <c r="CR13" s="629">
        <v>1139979</v>
      </c>
      <c r="CS13" s="630"/>
      <c r="CT13" s="630"/>
      <c r="CU13" s="630"/>
      <c r="CV13" s="630"/>
      <c r="CW13" s="630"/>
      <c r="CX13" s="630"/>
      <c r="CY13" s="631"/>
      <c r="CZ13" s="656">
        <v>9.1999999999999993</v>
      </c>
      <c r="DA13" s="656"/>
      <c r="DB13" s="656"/>
      <c r="DC13" s="656"/>
      <c r="DD13" s="635">
        <v>713760</v>
      </c>
      <c r="DE13" s="630"/>
      <c r="DF13" s="630"/>
      <c r="DG13" s="630"/>
      <c r="DH13" s="630"/>
      <c r="DI13" s="630"/>
      <c r="DJ13" s="630"/>
      <c r="DK13" s="630"/>
      <c r="DL13" s="630"/>
      <c r="DM13" s="630"/>
      <c r="DN13" s="630"/>
      <c r="DO13" s="630"/>
      <c r="DP13" s="631"/>
      <c r="DQ13" s="635">
        <v>609840</v>
      </c>
      <c r="DR13" s="630"/>
      <c r="DS13" s="630"/>
      <c r="DT13" s="630"/>
      <c r="DU13" s="630"/>
      <c r="DV13" s="630"/>
      <c r="DW13" s="630"/>
      <c r="DX13" s="630"/>
      <c r="DY13" s="630"/>
      <c r="DZ13" s="630"/>
      <c r="EA13" s="630"/>
      <c r="EB13" s="630"/>
      <c r="EC13" s="670"/>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125</v>
      </c>
      <c r="S14" s="630"/>
      <c r="T14" s="630"/>
      <c r="U14" s="630"/>
      <c r="V14" s="630"/>
      <c r="W14" s="630"/>
      <c r="X14" s="630"/>
      <c r="Y14" s="631"/>
      <c r="Z14" s="656" t="s">
        <v>125</v>
      </c>
      <c r="AA14" s="656"/>
      <c r="AB14" s="656"/>
      <c r="AC14" s="656"/>
      <c r="AD14" s="657" t="s">
        <v>125</v>
      </c>
      <c r="AE14" s="657"/>
      <c r="AF14" s="657"/>
      <c r="AG14" s="657"/>
      <c r="AH14" s="657"/>
      <c r="AI14" s="657"/>
      <c r="AJ14" s="657"/>
      <c r="AK14" s="657"/>
      <c r="AL14" s="632" t="s">
        <v>125</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75448</v>
      </c>
      <c r="BH14" s="630"/>
      <c r="BI14" s="630"/>
      <c r="BJ14" s="630"/>
      <c r="BK14" s="630"/>
      <c r="BL14" s="630"/>
      <c r="BM14" s="630"/>
      <c r="BN14" s="631"/>
      <c r="BO14" s="656">
        <v>2.5</v>
      </c>
      <c r="BP14" s="656"/>
      <c r="BQ14" s="656"/>
      <c r="BR14" s="656"/>
      <c r="BS14" s="657" t="s">
        <v>125</v>
      </c>
      <c r="BT14" s="657"/>
      <c r="BU14" s="657"/>
      <c r="BV14" s="657"/>
      <c r="BW14" s="657"/>
      <c r="BX14" s="657"/>
      <c r="BY14" s="657"/>
      <c r="BZ14" s="657"/>
      <c r="CA14" s="657"/>
      <c r="CB14" s="715"/>
      <c r="CD14" s="671" t="s">
        <v>253</v>
      </c>
      <c r="CE14" s="668"/>
      <c r="CF14" s="668"/>
      <c r="CG14" s="668"/>
      <c r="CH14" s="668"/>
      <c r="CI14" s="668"/>
      <c r="CJ14" s="668"/>
      <c r="CK14" s="668"/>
      <c r="CL14" s="668"/>
      <c r="CM14" s="668"/>
      <c r="CN14" s="668"/>
      <c r="CO14" s="668"/>
      <c r="CP14" s="668"/>
      <c r="CQ14" s="669"/>
      <c r="CR14" s="629">
        <v>316240</v>
      </c>
      <c r="CS14" s="630"/>
      <c r="CT14" s="630"/>
      <c r="CU14" s="630"/>
      <c r="CV14" s="630"/>
      <c r="CW14" s="630"/>
      <c r="CX14" s="630"/>
      <c r="CY14" s="631"/>
      <c r="CZ14" s="656">
        <v>2.6</v>
      </c>
      <c r="DA14" s="656"/>
      <c r="DB14" s="656"/>
      <c r="DC14" s="656"/>
      <c r="DD14" s="635">
        <v>13097</v>
      </c>
      <c r="DE14" s="630"/>
      <c r="DF14" s="630"/>
      <c r="DG14" s="630"/>
      <c r="DH14" s="630"/>
      <c r="DI14" s="630"/>
      <c r="DJ14" s="630"/>
      <c r="DK14" s="630"/>
      <c r="DL14" s="630"/>
      <c r="DM14" s="630"/>
      <c r="DN14" s="630"/>
      <c r="DO14" s="630"/>
      <c r="DP14" s="631"/>
      <c r="DQ14" s="635">
        <v>310636</v>
      </c>
      <c r="DR14" s="630"/>
      <c r="DS14" s="630"/>
      <c r="DT14" s="630"/>
      <c r="DU14" s="630"/>
      <c r="DV14" s="630"/>
      <c r="DW14" s="630"/>
      <c r="DX14" s="630"/>
      <c r="DY14" s="630"/>
      <c r="DZ14" s="630"/>
      <c r="EA14" s="630"/>
      <c r="EB14" s="630"/>
      <c r="EC14" s="670"/>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125</v>
      </c>
      <c r="S15" s="630"/>
      <c r="T15" s="630"/>
      <c r="U15" s="630"/>
      <c r="V15" s="630"/>
      <c r="W15" s="630"/>
      <c r="X15" s="630"/>
      <c r="Y15" s="631"/>
      <c r="Z15" s="656" t="s">
        <v>125</v>
      </c>
      <c r="AA15" s="656"/>
      <c r="AB15" s="656"/>
      <c r="AC15" s="656"/>
      <c r="AD15" s="657" t="s">
        <v>125</v>
      </c>
      <c r="AE15" s="657"/>
      <c r="AF15" s="657"/>
      <c r="AG15" s="657"/>
      <c r="AH15" s="657"/>
      <c r="AI15" s="657"/>
      <c r="AJ15" s="657"/>
      <c r="AK15" s="657"/>
      <c r="AL15" s="632" t="s">
        <v>125</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209983</v>
      </c>
      <c r="BH15" s="630"/>
      <c r="BI15" s="630"/>
      <c r="BJ15" s="630"/>
      <c r="BK15" s="630"/>
      <c r="BL15" s="630"/>
      <c r="BM15" s="630"/>
      <c r="BN15" s="631"/>
      <c r="BO15" s="656">
        <v>7</v>
      </c>
      <c r="BP15" s="656"/>
      <c r="BQ15" s="656"/>
      <c r="BR15" s="656"/>
      <c r="BS15" s="657" t="s">
        <v>125</v>
      </c>
      <c r="BT15" s="657"/>
      <c r="BU15" s="657"/>
      <c r="BV15" s="657"/>
      <c r="BW15" s="657"/>
      <c r="BX15" s="657"/>
      <c r="BY15" s="657"/>
      <c r="BZ15" s="657"/>
      <c r="CA15" s="657"/>
      <c r="CB15" s="715"/>
      <c r="CD15" s="671" t="s">
        <v>256</v>
      </c>
      <c r="CE15" s="668"/>
      <c r="CF15" s="668"/>
      <c r="CG15" s="668"/>
      <c r="CH15" s="668"/>
      <c r="CI15" s="668"/>
      <c r="CJ15" s="668"/>
      <c r="CK15" s="668"/>
      <c r="CL15" s="668"/>
      <c r="CM15" s="668"/>
      <c r="CN15" s="668"/>
      <c r="CO15" s="668"/>
      <c r="CP15" s="668"/>
      <c r="CQ15" s="669"/>
      <c r="CR15" s="629">
        <v>1856484</v>
      </c>
      <c r="CS15" s="630"/>
      <c r="CT15" s="630"/>
      <c r="CU15" s="630"/>
      <c r="CV15" s="630"/>
      <c r="CW15" s="630"/>
      <c r="CX15" s="630"/>
      <c r="CY15" s="631"/>
      <c r="CZ15" s="656">
        <v>15</v>
      </c>
      <c r="DA15" s="656"/>
      <c r="DB15" s="656"/>
      <c r="DC15" s="656"/>
      <c r="DD15" s="635">
        <v>932814</v>
      </c>
      <c r="DE15" s="630"/>
      <c r="DF15" s="630"/>
      <c r="DG15" s="630"/>
      <c r="DH15" s="630"/>
      <c r="DI15" s="630"/>
      <c r="DJ15" s="630"/>
      <c r="DK15" s="630"/>
      <c r="DL15" s="630"/>
      <c r="DM15" s="630"/>
      <c r="DN15" s="630"/>
      <c r="DO15" s="630"/>
      <c r="DP15" s="631"/>
      <c r="DQ15" s="635">
        <v>995573</v>
      </c>
      <c r="DR15" s="630"/>
      <c r="DS15" s="630"/>
      <c r="DT15" s="630"/>
      <c r="DU15" s="630"/>
      <c r="DV15" s="630"/>
      <c r="DW15" s="630"/>
      <c r="DX15" s="630"/>
      <c r="DY15" s="630"/>
      <c r="DZ15" s="630"/>
      <c r="EA15" s="630"/>
      <c r="EB15" s="630"/>
      <c r="EC15" s="670"/>
    </row>
    <row r="16" spans="2:143" ht="11.25" customHeight="1" x14ac:dyDescent="0.15">
      <c r="B16" s="626" t="s">
        <v>257</v>
      </c>
      <c r="C16" s="627"/>
      <c r="D16" s="627"/>
      <c r="E16" s="627"/>
      <c r="F16" s="627"/>
      <c r="G16" s="627"/>
      <c r="H16" s="627"/>
      <c r="I16" s="627"/>
      <c r="J16" s="627"/>
      <c r="K16" s="627"/>
      <c r="L16" s="627"/>
      <c r="M16" s="627"/>
      <c r="N16" s="627"/>
      <c r="O16" s="627"/>
      <c r="P16" s="627"/>
      <c r="Q16" s="628"/>
      <c r="R16" s="629">
        <v>7833</v>
      </c>
      <c r="S16" s="630"/>
      <c r="T16" s="630"/>
      <c r="U16" s="630"/>
      <c r="V16" s="630"/>
      <c r="W16" s="630"/>
      <c r="X16" s="630"/>
      <c r="Y16" s="631"/>
      <c r="Z16" s="656">
        <v>0.1</v>
      </c>
      <c r="AA16" s="656"/>
      <c r="AB16" s="656"/>
      <c r="AC16" s="656"/>
      <c r="AD16" s="657">
        <v>7833</v>
      </c>
      <c r="AE16" s="657"/>
      <c r="AF16" s="657"/>
      <c r="AG16" s="657"/>
      <c r="AH16" s="657"/>
      <c r="AI16" s="657"/>
      <c r="AJ16" s="657"/>
      <c r="AK16" s="657"/>
      <c r="AL16" s="632">
        <v>0.1</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t="s">
        <v>125</v>
      </c>
      <c r="BH16" s="630"/>
      <c r="BI16" s="630"/>
      <c r="BJ16" s="630"/>
      <c r="BK16" s="630"/>
      <c r="BL16" s="630"/>
      <c r="BM16" s="630"/>
      <c r="BN16" s="631"/>
      <c r="BO16" s="656" t="s">
        <v>125</v>
      </c>
      <c r="BP16" s="656"/>
      <c r="BQ16" s="656"/>
      <c r="BR16" s="656"/>
      <c r="BS16" s="657" t="s">
        <v>125</v>
      </c>
      <c r="BT16" s="657"/>
      <c r="BU16" s="657"/>
      <c r="BV16" s="657"/>
      <c r="BW16" s="657"/>
      <c r="BX16" s="657"/>
      <c r="BY16" s="657"/>
      <c r="BZ16" s="657"/>
      <c r="CA16" s="657"/>
      <c r="CB16" s="715"/>
      <c r="CD16" s="671" t="s">
        <v>259</v>
      </c>
      <c r="CE16" s="668"/>
      <c r="CF16" s="668"/>
      <c r="CG16" s="668"/>
      <c r="CH16" s="668"/>
      <c r="CI16" s="668"/>
      <c r="CJ16" s="668"/>
      <c r="CK16" s="668"/>
      <c r="CL16" s="668"/>
      <c r="CM16" s="668"/>
      <c r="CN16" s="668"/>
      <c r="CO16" s="668"/>
      <c r="CP16" s="668"/>
      <c r="CQ16" s="669"/>
      <c r="CR16" s="629">
        <v>83420</v>
      </c>
      <c r="CS16" s="630"/>
      <c r="CT16" s="630"/>
      <c r="CU16" s="630"/>
      <c r="CV16" s="630"/>
      <c r="CW16" s="630"/>
      <c r="CX16" s="630"/>
      <c r="CY16" s="631"/>
      <c r="CZ16" s="656">
        <v>0.7</v>
      </c>
      <c r="DA16" s="656"/>
      <c r="DB16" s="656"/>
      <c r="DC16" s="656"/>
      <c r="DD16" s="635" t="s">
        <v>125</v>
      </c>
      <c r="DE16" s="630"/>
      <c r="DF16" s="630"/>
      <c r="DG16" s="630"/>
      <c r="DH16" s="630"/>
      <c r="DI16" s="630"/>
      <c r="DJ16" s="630"/>
      <c r="DK16" s="630"/>
      <c r="DL16" s="630"/>
      <c r="DM16" s="630"/>
      <c r="DN16" s="630"/>
      <c r="DO16" s="630"/>
      <c r="DP16" s="631"/>
      <c r="DQ16" s="635">
        <v>63220</v>
      </c>
      <c r="DR16" s="630"/>
      <c r="DS16" s="630"/>
      <c r="DT16" s="630"/>
      <c r="DU16" s="630"/>
      <c r="DV16" s="630"/>
      <c r="DW16" s="630"/>
      <c r="DX16" s="630"/>
      <c r="DY16" s="630"/>
      <c r="DZ16" s="630"/>
      <c r="EA16" s="630"/>
      <c r="EB16" s="630"/>
      <c r="EC16" s="670"/>
    </row>
    <row r="17" spans="2:133" ht="11.25" customHeight="1" x14ac:dyDescent="0.15">
      <c r="B17" s="626" t="s">
        <v>260</v>
      </c>
      <c r="C17" s="627"/>
      <c r="D17" s="627"/>
      <c r="E17" s="627"/>
      <c r="F17" s="627"/>
      <c r="G17" s="627"/>
      <c r="H17" s="627"/>
      <c r="I17" s="627"/>
      <c r="J17" s="627"/>
      <c r="K17" s="627"/>
      <c r="L17" s="627"/>
      <c r="M17" s="627"/>
      <c r="N17" s="627"/>
      <c r="O17" s="627"/>
      <c r="P17" s="627"/>
      <c r="Q17" s="628"/>
      <c r="R17" s="629">
        <v>37131</v>
      </c>
      <c r="S17" s="630"/>
      <c r="T17" s="630"/>
      <c r="U17" s="630"/>
      <c r="V17" s="630"/>
      <c r="W17" s="630"/>
      <c r="X17" s="630"/>
      <c r="Y17" s="631"/>
      <c r="Z17" s="656">
        <v>0.3</v>
      </c>
      <c r="AA17" s="656"/>
      <c r="AB17" s="656"/>
      <c r="AC17" s="656"/>
      <c r="AD17" s="657">
        <v>37131</v>
      </c>
      <c r="AE17" s="657"/>
      <c r="AF17" s="657"/>
      <c r="AG17" s="657"/>
      <c r="AH17" s="657"/>
      <c r="AI17" s="657"/>
      <c r="AJ17" s="657"/>
      <c r="AK17" s="657"/>
      <c r="AL17" s="632">
        <v>0.7</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125</v>
      </c>
      <c r="BH17" s="630"/>
      <c r="BI17" s="630"/>
      <c r="BJ17" s="630"/>
      <c r="BK17" s="630"/>
      <c r="BL17" s="630"/>
      <c r="BM17" s="630"/>
      <c r="BN17" s="631"/>
      <c r="BO17" s="656" t="s">
        <v>125</v>
      </c>
      <c r="BP17" s="656"/>
      <c r="BQ17" s="656"/>
      <c r="BR17" s="656"/>
      <c r="BS17" s="657" t="s">
        <v>125</v>
      </c>
      <c r="BT17" s="657"/>
      <c r="BU17" s="657"/>
      <c r="BV17" s="657"/>
      <c r="BW17" s="657"/>
      <c r="BX17" s="657"/>
      <c r="BY17" s="657"/>
      <c r="BZ17" s="657"/>
      <c r="CA17" s="657"/>
      <c r="CB17" s="715"/>
      <c r="CD17" s="671" t="s">
        <v>262</v>
      </c>
      <c r="CE17" s="668"/>
      <c r="CF17" s="668"/>
      <c r="CG17" s="668"/>
      <c r="CH17" s="668"/>
      <c r="CI17" s="668"/>
      <c r="CJ17" s="668"/>
      <c r="CK17" s="668"/>
      <c r="CL17" s="668"/>
      <c r="CM17" s="668"/>
      <c r="CN17" s="668"/>
      <c r="CO17" s="668"/>
      <c r="CP17" s="668"/>
      <c r="CQ17" s="669"/>
      <c r="CR17" s="629">
        <v>504250</v>
      </c>
      <c r="CS17" s="630"/>
      <c r="CT17" s="630"/>
      <c r="CU17" s="630"/>
      <c r="CV17" s="630"/>
      <c r="CW17" s="630"/>
      <c r="CX17" s="630"/>
      <c r="CY17" s="631"/>
      <c r="CZ17" s="656">
        <v>4.0999999999999996</v>
      </c>
      <c r="DA17" s="656"/>
      <c r="DB17" s="656"/>
      <c r="DC17" s="656"/>
      <c r="DD17" s="635" t="s">
        <v>125</v>
      </c>
      <c r="DE17" s="630"/>
      <c r="DF17" s="630"/>
      <c r="DG17" s="630"/>
      <c r="DH17" s="630"/>
      <c r="DI17" s="630"/>
      <c r="DJ17" s="630"/>
      <c r="DK17" s="630"/>
      <c r="DL17" s="630"/>
      <c r="DM17" s="630"/>
      <c r="DN17" s="630"/>
      <c r="DO17" s="630"/>
      <c r="DP17" s="631"/>
      <c r="DQ17" s="635">
        <v>496466</v>
      </c>
      <c r="DR17" s="630"/>
      <c r="DS17" s="630"/>
      <c r="DT17" s="630"/>
      <c r="DU17" s="630"/>
      <c r="DV17" s="630"/>
      <c r="DW17" s="630"/>
      <c r="DX17" s="630"/>
      <c r="DY17" s="630"/>
      <c r="DZ17" s="630"/>
      <c r="EA17" s="630"/>
      <c r="EB17" s="630"/>
      <c r="EC17" s="670"/>
    </row>
    <row r="18" spans="2:133" ht="11.25" customHeight="1" x14ac:dyDescent="0.15">
      <c r="B18" s="626" t="s">
        <v>263</v>
      </c>
      <c r="C18" s="627"/>
      <c r="D18" s="627"/>
      <c r="E18" s="627"/>
      <c r="F18" s="627"/>
      <c r="G18" s="627"/>
      <c r="H18" s="627"/>
      <c r="I18" s="627"/>
      <c r="J18" s="627"/>
      <c r="K18" s="627"/>
      <c r="L18" s="627"/>
      <c r="M18" s="627"/>
      <c r="N18" s="627"/>
      <c r="O18" s="627"/>
      <c r="P18" s="627"/>
      <c r="Q18" s="628"/>
      <c r="R18" s="629">
        <v>63641</v>
      </c>
      <c r="S18" s="630"/>
      <c r="T18" s="630"/>
      <c r="U18" s="630"/>
      <c r="V18" s="630"/>
      <c r="W18" s="630"/>
      <c r="X18" s="630"/>
      <c r="Y18" s="631"/>
      <c r="Z18" s="656">
        <v>0.5</v>
      </c>
      <c r="AA18" s="656"/>
      <c r="AB18" s="656"/>
      <c r="AC18" s="656"/>
      <c r="AD18" s="657">
        <v>60927</v>
      </c>
      <c r="AE18" s="657"/>
      <c r="AF18" s="657"/>
      <c r="AG18" s="657"/>
      <c r="AH18" s="657"/>
      <c r="AI18" s="657"/>
      <c r="AJ18" s="657"/>
      <c r="AK18" s="657"/>
      <c r="AL18" s="632">
        <v>1.1000000238418579</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125</v>
      </c>
      <c r="BH18" s="630"/>
      <c r="BI18" s="630"/>
      <c r="BJ18" s="630"/>
      <c r="BK18" s="630"/>
      <c r="BL18" s="630"/>
      <c r="BM18" s="630"/>
      <c r="BN18" s="631"/>
      <c r="BO18" s="656" t="s">
        <v>125</v>
      </c>
      <c r="BP18" s="656"/>
      <c r="BQ18" s="656"/>
      <c r="BR18" s="656"/>
      <c r="BS18" s="657" t="s">
        <v>125</v>
      </c>
      <c r="BT18" s="657"/>
      <c r="BU18" s="657"/>
      <c r="BV18" s="657"/>
      <c r="BW18" s="657"/>
      <c r="BX18" s="657"/>
      <c r="BY18" s="657"/>
      <c r="BZ18" s="657"/>
      <c r="CA18" s="657"/>
      <c r="CB18" s="715"/>
      <c r="CD18" s="671" t="s">
        <v>265</v>
      </c>
      <c r="CE18" s="668"/>
      <c r="CF18" s="668"/>
      <c r="CG18" s="668"/>
      <c r="CH18" s="668"/>
      <c r="CI18" s="668"/>
      <c r="CJ18" s="668"/>
      <c r="CK18" s="668"/>
      <c r="CL18" s="668"/>
      <c r="CM18" s="668"/>
      <c r="CN18" s="668"/>
      <c r="CO18" s="668"/>
      <c r="CP18" s="668"/>
      <c r="CQ18" s="669"/>
      <c r="CR18" s="629" t="s">
        <v>125</v>
      </c>
      <c r="CS18" s="630"/>
      <c r="CT18" s="630"/>
      <c r="CU18" s="630"/>
      <c r="CV18" s="630"/>
      <c r="CW18" s="630"/>
      <c r="CX18" s="630"/>
      <c r="CY18" s="631"/>
      <c r="CZ18" s="656" t="s">
        <v>125</v>
      </c>
      <c r="DA18" s="656"/>
      <c r="DB18" s="656"/>
      <c r="DC18" s="656"/>
      <c r="DD18" s="635" t="s">
        <v>125</v>
      </c>
      <c r="DE18" s="630"/>
      <c r="DF18" s="630"/>
      <c r="DG18" s="630"/>
      <c r="DH18" s="630"/>
      <c r="DI18" s="630"/>
      <c r="DJ18" s="630"/>
      <c r="DK18" s="630"/>
      <c r="DL18" s="630"/>
      <c r="DM18" s="630"/>
      <c r="DN18" s="630"/>
      <c r="DO18" s="630"/>
      <c r="DP18" s="631"/>
      <c r="DQ18" s="635" t="s">
        <v>125</v>
      </c>
      <c r="DR18" s="630"/>
      <c r="DS18" s="630"/>
      <c r="DT18" s="630"/>
      <c r="DU18" s="630"/>
      <c r="DV18" s="630"/>
      <c r="DW18" s="630"/>
      <c r="DX18" s="630"/>
      <c r="DY18" s="630"/>
      <c r="DZ18" s="630"/>
      <c r="EA18" s="630"/>
      <c r="EB18" s="630"/>
      <c r="EC18" s="670"/>
    </row>
    <row r="19" spans="2:133" ht="11.25" customHeight="1" x14ac:dyDescent="0.15">
      <c r="B19" s="626" t="s">
        <v>266</v>
      </c>
      <c r="C19" s="627"/>
      <c r="D19" s="627"/>
      <c r="E19" s="627"/>
      <c r="F19" s="627"/>
      <c r="G19" s="627"/>
      <c r="H19" s="627"/>
      <c r="I19" s="627"/>
      <c r="J19" s="627"/>
      <c r="K19" s="627"/>
      <c r="L19" s="627"/>
      <c r="M19" s="627"/>
      <c r="N19" s="627"/>
      <c r="O19" s="627"/>
      <c r="P19" s="627"/>
      <c r="Q19" s="628"/>
      <c r="R19" s="629">
        <v>29738</v>
      </c>
      <c r="S19" s="630"/>
      <c r="T19" s="630"/>
      <c r="U19" s="630"/>
      <c r="V19" s="630"/>
      <c r="W19" s="630"/>
      <c r="X19" s="630"/>
      <c r="Y19" s="631"/>
      <c r="Z19" s="656">
        <v>0.2</v>
      </c>
      <c r="AA19" s="656"/>
      <c r="AB19" s="656"/>
      <c r="AC19" s="656"/>
      <c r="AD19" s="657">
        <v>29738</v>
      </c>
      <c r="AE19" s="657"/>
      <c r="AF19" s="657"/>
      <c r="AG19" s="657"/>
      <c r="AH19" s="657"/>
      <c r="AI19" s="657"/>
      <c r="AJ19" s="657"/>
      <c r="AK19" s="657"/>
      <c r="AL19" s="632">
        <v>0.5</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v>227776</v>
      </c>
      <c r="BH19" s="630"/>
      <c r="BI19" s="630"/>
      <c r="BJ19" s="630"/>
      <c r="BK19" s="630"/>
      <c r="BL19" s="630"/>
      <c r="BM19" s="630"/>
      <c r="BN19" s="631"/>
      <c r="BO19" s="656">
        <v>7.6</v>
      </c>
      <c r="BP19" s="656"/>
      <c r="BQ19" s="656"/>
      <c r="BR19" s="656"/>
      <c r="BS19" s="657" t="s">
        <v>125</v>
      </c>
      <c r="BT19" s="657"/>
      <c r="BU19" s="657"/>
      <c r="BV19" s="657"/>
      <c r="BW19" s="657"/>
      <c r="BX19" s="657"/>
      <c r="BY19" s="657"/>
      <c r="BZ19" s="657"/>
      <c r="CA19" s="657"/>
      <c r="CB19" s="715"/>
      <c r="CD19" s="671" t="s">
        <v>268</v>
      </c>
      <c r="CE19" s="668"/>
      <c r="CF19" s="668"/>
      <c r="CG19" s="668"/>
      <c r="CH19" s="668"/>
      <c r="CI19" s="668"/>
      <c r="CJ19" s="668"/>
      <c r="CK19" s="668"/>
      <c r="CL19" s="668"/>
      <c r="CM19" s="668"/>
      <c r="CN19" s="668"/>
      <c r="CO19" s="668"/>
      <c r="CP19" s="668"/>
      <c r="CQ19" s="669"/>
      <c r="CR19" s="629" t="s">
        <v>125</v>
      </c>
      <c r="CS19" s="630"/>
      <c r="CT19" s="630"/>
      <c r="CU19" s="630"/>
      <c r="CV19" s="630"/>
      <c r="CW19" s="630"/>
      <c r="CX19" s="630"/>
      <c r="CY19" s="631"/>
      <c r="CZ19" s="656" t="s">
        <v>125</v>
      </c>
      <c r="DA19" s="656"/>
      <c r="DB19" s="656"/>
      <c r="DC19" s="656"/>
      <c r="DD19" s="635" t="s">
        <v>125</v>
      </c>
      <c r="DE19" s="630"/>
      <c r="DF19" s="630"/>
      <c r="DG19" s="630"/>
      <c r="DH19" s="630"/>
      <c r="DI19" s="630"/>
      <c r="DJ19" s="630"/>
      <c r="DK19" s="630"/>
      <c r="DL19" s="630"/>
      <c r="DM19" s="630"/>
      <c r="DN19" s="630"/>
      <c r="DO19" s="630"/>
      <c r="DP19" s="631"/>
      <c r="DQ19" s="635" t="s">
        <v>125</v>
      </c>
      <c r="DR19" s="630"/>
      <c r="DS19" s="630"/>
      <c r="DT19" s="630"/>
      <c r="DU19" s="630"/>
      <c r="DV19" s="630"/>
      <c r="DW19" s="630"/>
      <c r="DX19" s="630"/>
      <c r="DY19" s="630"/>
      <c r="DZ19" s="630"/>
      <c r="EA19" s="630"/>
      <c r="EB19" s="630"/>
      <c r="EC19" s="670"/>
    </row>
    <row r="20" spans="2:133" ht="11.25" customHeight="1" x14ac:dyDescent="0.15">
      <c r="B20" s="626" t="s">
        <v>269</v>
      </c>
      <c r="C20" s="627"/>
      <c r="D20" s="627"/>
      <c r="E20" s="627"/>
      <c r="F20" s="627"/>
      <c r="G20" s="627"/>
      <c r="H20" s="627"/>
      <c r="I20" s="627"/>
      <c r="J20" s="627"/>
      <c r="K20" s="627"/>
      <c r="L20" s="627"/>
      <c r="M20" s="627"/>
      <c r="N20" s="627"/>
      <c r="O20" s="627"/>
      <c r="P20" s="627"/>
      <c r="Q20" s="628"/>
      <c r="R20" s="629">
        <v>2193</v>
      </c>
      <c r="S20" s="630"/>
      <c r="T20" s="630"/>
      <c r="U20" s="630"/>
      <c r="V20" s="630"/>
      <c r="W20" s="630"/>
      <c r="X20" s="630"/>
      <c r="Y20" s="631"/>
      <c r="Z20" s="656">
        <v>0</v>
      </c>
      <c r="AA20" s="656"/>
      <c r="AB20" s="656"/>
      <c r="AC20" s="656"/>
      <c r="AD20" s="657">
        <v>2193</v>
      </c>
      <c r="AE20" s="657"/>
      <c r="AF20" s="657"/>
      <c r="AG20" s="657"/>
      <c r="AH20" s="657"/>
      <c r="AI20" s="657"/>
      <c r="AJ20" s="657"/>
      <c r="AK20" s="657"/>
      <c r="AL20" s="632">
        <v>0</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v>227776</v>
      </c>
      <c r="BH20" s="630"/>
      <c r="BI20" s="630"/>
      <c r="BJ20" s="630"/>
      <c r="BK20" s="630"/>
      <c r="BL20" s="630"/>
      <c r="BM20" s="630"/>
      <c r="BN20" s="631"/>
      <c r="BO20" s="656">
        <v>7.6</v>
      </c>
      <c r="BP20" s="656"/>
      <c r="BQ20" s="656"/>
      <c r="BR20" s="656"/>
      <c r="BS20" s="657" t="s">
        <v>125</v>
      </c>
      <c r="BT20" s="657"/>
      <c r="BU20" s="657"/>
      <c r="BV20" s="657"/>
      <c r="BW20" s="657"/>
      <c r="BX20" s="657"/>
      <c r="BY20" s="657"/>
      <c r="BZ20" s="657"/>
      <c r="CA20" s="657"/>
      <c r="CB20" s="715"/>
      <c r="CD20" s="671" t="s">
        <v>271</v>
      </c>
      <c r="CE20" s="668"/>
      <c r="CF20" s="668"/>
      <c r="CG20" s="668"/>
      <c r="CH20" s="668"/>
      <c r="CI20" s="668"/>
      <c r="CJ20" s="668"/>
      <c r="CK20" s="668"/>
      <c r="CL20" s="668"/>
      <c r="CM20" s="668"/>
      <c r="CN20" s="668"/>
      <c r="CO20" s="668"/>
      <c r="CP20" s="668"/>
      <c r="CQ20" s="669"/>
      <c r="CR20" s="629">
        <v>12378902</v>
      </c>
      <c r="CS20" s="630"/>
      <c r="CT20" s="630"/>
      <c r="CU20" s="630"/>
      <c r="CV20" s="630"/>
      <c r="CW20" s="630"/>
      <c r="CX20" s="630"/>
      <c r="CY20" s="631"/>
      <c r="CZ20" s="656">
        <v>100</v>
      </c>
      <c r="DA20" s="656"/>
      <c r="DB20" s="656"/>
      <c r="DC20" s="656"/>
      <c r="DD20" s="635">
        <v>1758801</v>
      </c>
      <c r="DE20" s="630"/>
      <c r="DF20" s="630"/>
      <c r="DG20" s="630"/>
      <c r="DH20" s="630"/>
      <c r="DI20" s="630"/>
      <c r="DJ20" s="630"/>
      <c r="DK20" s="630"/>
      <c r="DL20" s="630"/>
      <c r="DM20" s="630"/>
      <c r="DN20" s="630"/>
      <c r="DO20" s="630"/>
      <c r="DP20" s="631"/>
      <c r="DQ20" s="635">
        <v>8070613</v>
      </c>
      <c r="DR20" s="630"/>
      <c r="DS20" s="630"/>
      <c r="DT20" s="630"/>
      <c r="DU20" s="630"/>
      <c r="DV20" s="630"/>
      <c r="DW20" s="630"/>
      <c r="DX20" s="630"/>
      <c r="DY20" s="630"/>
      <c r="DZ20" s="630"/>
      <c r="EA20" s="630"/>
      <c r="EB20" s="630"/>
      <c r="EC20" s="670"/>
    </row>
    <row r="21" spans="2:133" ht="11.25" customHeight="1" x14ac:dyDescent="0.15">
      <c r="B21" s="626" t="s">
        <v>272</v>
      </c>
      <c r="C21" s="627"/>
      <c r="D21" s="627"/>
      <c r="E21" s="627"/>
      <c r="F21" s="627"/>
      <c r="G21" s="627"/>
      <c r="H21" s="627"/>
      <c r="I21" s="627"/>
      <c r="J21" s="627"/>
      <c r="K21" s="627"/>
      <c r="L21" s="627"/>
      <c r="M21" s="627"/>
      <c r="N21" s="627"/>
      <c r="O21" s="627"/>
      <c r="P21" s="627"/>
      <c r="Q21" s="628"/>
      <c r="R21" s="629">
        <v>1231</v>
      </c>
      <c r="S21" s="630"/>
      <c r="T21" s="630"/>
      <c r="U21" s="630"/>
      <c r="V21" s="630"/>
      <c r="W21" s="630"/>
      <c r="X21" s="630"/>
      <c r="Y21" s="631"/>
      <c r="Z21" s="656">
        <v>0</v>
      </c>
      <c r="AA21" s="656"/>
      <c r="AB21" s="656"/>
      <c r="AC21" s="656"/>
      <c r="AD21" s="657">
        <v>1231</v>
      </c>
      <c r="AE21" s="657"/>
      <c r="AF21" s="657"/>
      <c r="AG21" s="657"/>
      <c r="AH21" s="657"/>
      <c r="AI21" s="657"/>
      <c r="AJ21" s="657"/>
      <c r="AK21" s="657"/>
      <c r="AL21" s="632">
        <v>0</v>
      </c>
      <c r="AM21" s="633"/>
      <c r="AN21" s="633"/>
      <c r="AO21" s="658"/>
      <c r="AP21" s="722" t="s">
        <v>273</v>
      </c>
      <c r="AQ21" s="729"/>
      <c r="AR21" s="729"/>
      <c r="AS21" s="729"/>
      <c r="AT21" s="729"/>
      <c r="AU21" s="729"/>
      <c r="AV21" s="729"/>
      <c r="AW21" s="729"/>
      <c r="AX21" s="729"/>
      <c r="AY21" s="729"/>
      <c r="AZ21" s="729"/>
      <c r="BA21" s="729"/>
      <c r="BB21" s="729"/>
      <c r="BC21" s="729"/>
      <c r="BD21" s="729"/>
      <c r="BE21" s="729"/>
      <c r="BF21" s="724"/>
      <c r="BG21" s="629">
        <v>4592</v>
      </c>
      <c r="BH21" s="630"/>
      <c r="BI21" s="630"/>
      <c r="BJ21" s="630"/>
      <c r="BK21" s="630"/>
      <c r="BL21" s="630"/>
      <c r="BM21" s="630"/>
      <c r="BN21" s="631"/>
      <c r="BO21" s="656">
        <v>0.2</v>
      </c>
      <c r="BP21" s="656"/>
      <c r="BQ21" s="656"/>
      <c r="BR21" s="656"/>
      <c r="BS21" s="657" t="s">
        <v>125</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274</v>
      </c>
      <c r="C22" s="693"/>
      <c r="D22" s="693"/>
      <c r="E22" s="693"/>
      <c r="F22" s="693"/>
      <c r="G22" s="693"/>
      <c r="H22" s="693"/>
      <c r="I22" s="693"/>
      <c r="J22" s="693"/>
      <c r="K22" s="693"/>
      <c r="L22" s="693"/>
      <c r="M22" s="693"/>
      <c r="N22" s="693"/>
      <c r="O22" s="693"/>
      <c r="P22" s="693"/>
      <c r="Q22" s="694"/>
      <c r="R22" s="629">
        <v>30479</v>
      </c>
      <c r="S22" s="630"/>
      <c r="T22" s="630"/>
      <c r="U22" s="630"/>
      <c r="V22" s="630"/>
      <c r="W22" s="630"/>
      <c r="X22" s="630"/>
      <c r="Y22" s="631"/>
      <c r="Z22" s="656">
        <v>0.2</v>
      </c>
      <c r="AA22" s="656"/>
      <c r="AB22" s="656"/>
      <c r="AC22" s="656"/>
      <c r="AD22" s="657">
        <v>27765</v>
      </c>
      <c r="AE22" s="657"/>
      <c r="AF22" s="657"/>
      <c r="AG22" s="657"/>
      <c r="AH22" s="657"/>
      <c r="AI22" s="657"/>
      <c r="AJ22" s="657"/>
      <c r="AK22" s="657"/>
      <c r="AL22" s="632">
        <v>0.5</v>
      </c>
      <c r="AM22" s="633"/>
      <c r="AN22" s="633"/>
      <c r="AO22" s="658"/>
      <c r="AP22" s="722" t="s">
        <v>275</v>
      </c>
      <c r="AQ22" s="729"/>
      <c r="AR22" s="729"/>
      <c r="AS22" s="729"/>
      <c r="AT22" s="729"/>
      <c r="AU22" s="729"/>
      <c r="AV22" s="729"/>
      <c r="AW22" s="729"/>
      <c r="AX22" s="729"/>
      <c r="AY22" s="729"/>
      <c r="AZ22" s="729"/>
      <c r="BA22" s="729"/>
      <c r="BB22" s="729"/>
      <c r="BC22" s="729"/>
      <c r="BD22" s="729"/>
      <c r="BE22" s="729"/>
      <c r="BF22" s="724"/>
      <c r="BG22" s="629" t="s">
        <v>125</v>
      </c>
      <c r="BH22" s="630"/>
      <c r="BI22" s="630"/>
      <c r="BJ22" s="630"/>
      <c r="BK22" s="630"/>
      <c r="BL22" s="630"/>
      <c r="BM22" s="630"/>
      <c r="BN22" s="631"/>
      <c r="BO22" s="656" t="s">
        <v>125</v>
      </c>
      <c r="BP22" s="656"/>
      <c r="BQ22" s="656"/>
      <c r="BR22" s="656"/>
      <c r="BS22" s="657" t="s">
        <v>125</v>
      </c>
      <c r="BT22" s="657"/>
      <c r="BU22" s="657"/>
      <c r="BV22" s="657"/>
      <c r="BW22" s="657"/>
      <c r="BX22" s="657"/>
      <c r="BY22" s="657"/>
      <c r="BZ22" s="657"/>
      <c r="CA22" s="657"/>
      <c r="CB22" s="715"/>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277</v>
      </c>
      <c r="C23" s="627"/>
      <c r="D23" s="627"/>
      <c r="E23" s="627"/>
      <c r="F23" s="627"/>
      <c r="G23" s="627"/>
      <c r="H23" s="627"/>
      <c r="I23" s="627"/>
      <c r="J23" s="627"/>
      <c r="K23" s="627"/>
      <c r="L23" s="627"/>
      <c r="M23" s="627"/>
      <c r="N23" s="627"/>
      <c r="O23" s="627"/>
      <c r="P23" s="627"/>
      <c r="Q23" s="628"/>
      <c r="R23" s="629">
        <v>2092548</v>
      </c>
      <c r="S23" s="630"/>
      <c r="T23" s="630"/>
      <c r="U23" s="630"/>
      <c r="V23" s="630"/>
      <c r="W23" s="630"/>
      <c r="X23" s="630"/>
      <c r="Y23" s="631"/>
      <c r="Z23" s="656">
        <v>16.399999999999999</v>
      </c>
      <c r="AA23" s="656"/>
      <c r="AB23" s="656"/>
      <c r="AC23" s="656"/>
      <c r="AD23" s="657">
        <v>1834857</v>
      </c>
      <c r="AE23" s="657"/>
      <c r="AF23" s="657"/>
      <c r="AG23" s="657"/>
      <c r="AH23" s="657"/>
      <c r="AI23" s="657"/>
      <c r="AJ23" s="657"/>
      <c r="AK23" s="657"/>
      <c r="AL23" s="632">
        <v>33.9</v>
      </c>
      <c r="AM23" s="633"/>
      <c r="AN23" s="633"/>
      <c r="AO23" s="658"/>
      <c r="AP23" s="722" t="s">
        <v>278</v>
      </c>
      <c r="AQ23" s="729"/>
      <c r="AR23" s="729"/>
      <c r="AS23" s="729"/>
      <c r="AT23" s="729"/>
      <c r="AU23" s="729"/>
      <c r="AV23" s="729"/>
      <c r="AW23" s="729"/>
      <c r="AX23" s="729"/>
      <c r="AY23" s="729"/>
      <c r="AZ23" s="729"/>
      <c r="BA23" s="729"/>
      <c r="BB23" s="729"/>
      <c r="BC23" s="729"/>
      <c r="BD23" s="729"/>
      <c r="BE23" s="729"/>
      <c r="BF23" s="724"/>
      <c r="BG23" s="629">
        <v>223184</v>
      </c>
      <c r="BH23" s="630"/>
      <c r="BI23" s="630"/>
      <c r="BJ23" s="630"/>
      <c r="BK23" s="630"/>
      <c r="BL23" s="630"/>
      <c r="BM23" s="630"/>
      <c r="BN23" s="631"/>
      <c r="BO23" s="656">
        <v>7.5</v>
      </c>
      <c r="BP23" s="656"/>
      <c r="BQ23" s="656"/>
      <c r="BR23" s="656"/>
      <c r="BS23" s="657" t="s">
        <v>125</v>
      </c>
      <c r="BT23" s="657"/>
      <c r="BU23" s="657"/>
      <c r="BV23" s="657"/>
      <c r="BW23" s="657"/>
      <c r="BX23" s="657"/>
      <c r="BY23" s="657"/>
      <c r="BZ23" s="657"/>
      <c r="CA23" s="657"/>
      <c r="CB23" s="715"/>
      <c r="CD23" s="731" t="s">
        <v>218</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40" t="s">
        <v>282</v>
      </c>
      <c r="DM23" s="741"/>
      <c r="DN23" s="741"/>
      <c r="DO23" s="741"/>
      <c r="DP23" s="741"/>
      <c r="DQ23" s="741"/>
      <c r="DR23" s="741"/>
      <c r="DS23" s="741"/>
      <c r="DT23" s="741"/>
      <c r="DU23" s="741"/>
      <c r="DV23" s="742"/>
      <c r="DW23" s="731" t="s">
        <v>283</v>
      </c>
      <c r="DX23" s="732"/>
      <c r="DY23" s="732"/>
      <c r="DZ23" s="732"/>
      <c r="EA23" s="732"/>
      <c r="EB23" s="732"/>
      <c r="EC23" s="733"/>
    </row>
    <row r="24" spans="2:133" ht="11.25" customHeight="1" x14ac:dyDescent="0.15">
      <c r="B24" s="626" t="s">
        <v>284</v>
      </c>
      <c r="C24" s="627"/>
      <c r="D24" s="627"/>
      <c r="E24" s="627"/>
      <c r="F24" s="627"/>
      <c r="G24" s="627"/>
      <c r="H24" s="627"/>
      <c r="I24" s="627"/>
      <c r="J24" s="627"/>
      <c r="K24" s="627"/>
      <c r="L24" s="627"/>
      <c r="M24" s="627"/>
      <c r="N24" s="627"/>
      <c r="O24" s="627"/>
      <c r="P24" s="627"/>
      <c r="Q24" s="628"/>
      <c r="R24" s="629">
        <v>1834857</v>
      </c>
      <c r="S24" s="630"/>
      <c r="T24" s="630"/>
      <c r="U24" s="630"/>
      <c r="V24" s="630"/>
      <c r="W24" s="630"/>
      <c r="X24" s="630"/>
      <c r="Y24" s="631"/>
      <c r="Z24" s="656">
        <v>14.4</v>
      </c>
      <c r="AA24" s="656"/>
      <c r="AB24" s="656"/>
      <c r="AC24" s="656"/>
      <c r="AD24" s="657">
        <v>1834857</v>
      </c>
      <c r="AE24" s="657"/>
      <c r="AF24" s="657"/>
      <c r="AG24" s="657"/>
      <c r="AH24" s="657"/>
      <c r="AI24" s="657"/>
      <c r="AJ24" s="657"/>
      <c r="AK24" s="657"/>
      <c r="AL24" s="632">
        <v>33.9</v>
      </c>
      <c r="AM24" s="633"/>
      <c r="AN24" s="633"/>
      <c r="AO24" s="658"/>
      <c r="AP24" s="722" t="s">
        <v>285</v>
      </c>
      <c r="AQ24" s="729"/>
      <c r="AR24" s="729"/>
      <c r="AS24" s="729"/>
      <c r="AT24" s="729"/>
      <c r="AU24" s="729"/>
      <c r="AV24" s="729"/>
      <c r="AW24" s="729"/>
      <c r="AX24" s="729"/>
      <c r="AY24" s="729"/>
      <c r="AZ24" s="729"/>
      <c r="BA24" s="729"/>
      <c r="BB24" s="729"/>
      <c r="BC24" s="729"/>
      <c r="BD24" s="729"/>
      <c r="BE24" s="729"/>
      <c r="BF24" s="724"/>
      <c r="BG24" s="629" t="s">
        <v>125</v>
      </c>
      <c r="BH24" s="630"/>
      <c r="BI24" s="630"/>
      <c r="BJ24" s="630"/>
      <c r="BK24" s="630"/>
      <c r="BL24" s="630"/>
      <c r="BM24" s="630"/>
      <c r="BN24" s="631"/>
      <c r="BO24" s="656" t="s">
        <v>125</v>
      </c>
      <c r="BP24" s="656"/>
      <c r="BQ24" s="656"/>
      <c r="BR24" s="656"/>
      <c r="BS24" s="657" t="s">
        <v>125</v>
      </c>
      <c r="BT24" s="657"/>
      <c r="BU24" s="657"/>
      <c r="BV24" s="657"/>
      <c r="BW24" s="657"/>
      <c r="BX24" s="657"/>
      <c r="BY24" s="657"/>
      <c r="BZ24" s="657"/>
      <c r="CA24" s="657"/>
      <c r="CB24" s="715"/>
      <c r="CD24" s="685" t="s">
        <v>286</v>
      </c>
      <c r="CE24" s="686"/>
      <c r="CF24" s="686"/>
      <c r="CG24" s="686"/>
      <c r="CH24" s="686"/>
      <c r="CI24" s="686"/>
      <c r="CJ24" s="686"/>
      <c r="CK24" s="686"/>
      <c r="CL24" s="686"/>
      <c r="CM24" s="686"/>
      <c r="CN24" s="686"/>
      <c r="CO24" s="686"/>
      <c r="CP24" s="686"/>
      <c r="CQ24" s="687"/>
      <c r="CR24" s="682">
        <v>4326489</v>
      </c>
      <c r="CS24" s="683"/>
      <c r="CT24" s="683"/>
      <c r="CU24" s="683"/>
      <c r="CV24" s="683"/>
      <c r="CW24" s="683"/>
      <c r="CX24" s="683"/>
      <c r="CY24" s="726"/>
      <c r="CZ24" s="727">
        <v>35</v>
      </c>
      <c r="DA24" s="701"/>
      <c r="DB24" s="701"/>
      <c r="DC24" s="730"/>
      <c r="DD24" s="725">
        <v>2348448</v>
      </c>
      <c r="DE24" s="683"/>
      <c r="DF24" s="683"/>
      <c r="DG24" s="683"/>
      <c r="DH24" s="683"/>
      <c r="DI24" s="683"/>
      <c r="DJ24" s="683"/>
      <c r="DK24" s="726"/>
      <c r="DL24" s="725">
        <v>2329684</v>
      </c>
      <c r="DM24" s="683"/>
      <c r="DN24" s="683"/>
      <c r="DO24" s="683"/>
      <c r="DP24" s="683"/>
      <c r="DQ24" s="683"/>
      <c r="DR24" s="683"/>
      <c r="DS24" s="683"/>
      <c r="DT24" s="683"/>
      <c r="DU24" s="683"/>
      <c r="DV24" s="726"/>
      <c r="DW24" s="727">
        <v>43</v>
      </c>
      <c r="DX24" s="701"/>
      <c r="DY24" s="701"/>
      <c r="DZ24" s="701"/>
      <c r="EA24" s="701"/>
      <c r="EB24" s="701"/>
      <c r="EC24" s="728"/>
    </row>
    <row r="25" spans="2:133" ht="11.25" customHeight="1" x14ac:dyDescent="0.15">
      <c r="B25" s="626" t="s">
        <v>287</v>
      </c>
      <c r="C25" s="627"/>
      <c r="D25" s="627"/>
      <c r="E25" s="627"/>
      <c r="F25" s="627"/>
      <c r="G25" s="627"/>
      <c r="H25" s="627"/>
      <c r="I25" s="627"/>
      <c r="J25" s="627"/>
      <c r="K25" s="627"/>
      <c r="L25" s="627"/>
      <c r="M25" s="627"/>
      <c r="N25" s="627"/>
      <c r="O25" s="627"/>
      <c r="P25" s="627"/>
      <c r="Q25" s="628"/>
      <c r="R25" s="629">
        <v>248317</v>
      </c>
      <c r="S25" s="630"/>
      <c r="T25" s="630"/>
      <c r="U25" s="630"/>
      <c r="V25" s="630"/>
      <c r="W25" s="630"/>
      <c r="X25" s="630"/>
      <c r="Y25" s="631"/>
      <c r="Z25" s="656">
        <v>1.9</v>
      </c>
      <c r="AA25" s="656"/>
      <c r="AB25" s="656"/>
      <c r="AC25" s="656"/>
      <c r="AD25" s="657" t="s">
        <v>125</v>
      </c>
      <c r="AE25" s="657"/>
      <c r="AF25" s="657"/>
      <c r="AG25" s="657"/>
      <c r="AH25" s="657"/>
      <c r="AI25" s="657"/>
      <c r="AJ25" s="657"/>
      <c r="AK25" s="657"/>
      <c r="AL25" s="632" t="s">
        <v>125</v>
      </c>
      <c r="AM25" s="633"/>
      <c r="AN25" s="633"/>
      <c r="AO25" s="658"/>
      <c r="AP25" s="722" t="s">
        <v>288</v>
      </c>
      <c r="AQ25" s="729"/>
      <c r="AR25" s="729"/>
      <c r="AS25" s="729"/>
      <c r="AT25" s="729"/>
      <c r="AU25" s="729"/>
      <c r="AV25" s="729"/>
      <c r="AW25" s="729"/>
      <c r="AX25" s="729"/>
      <c r="AY25" s="729"/>
      <c r="AZ25" s="729"/>
      <c r="BA25" s="729"/>
      <c r="BB25" s="729"/>
      <c r="BC25" s="729"/>
      <c r="BD25" s="729"/>
      <c r="BE25" s="729"/>
      <c r="BF25" s="724"/>
      <c r="BG25" s="629" t="s">
        <v>125</v>
      </c>
      <c r="BH25" s="630"/>
      <c r="BI25" s="630"/>
      <c r="BJ25" s="630"/>
      <c r="BK25" s="630"/>
      <c r="BL25" s="630"/>
      <c r="BM25" s="630"/>
      <c r="BN25" s="631"/>
      <c r="BO25" s="656" t="s">
        <v>125</v>
      </c>
      <c r="BP25" s="656"/>
      <c r="BQ25" s="656"/>
      <c r="BR25" s="656"/>
      <c r="BS25" s="657" t="s">
        <v>125</v>
      </c>
      <c r="BT25" s="657"/>
      <c r="BU25" s="657"/>
      <c r="BV25" s="657"/>
      <c r="BW25" s="657"/>
      <c r="BX25" s="657"/>
      <c r="BY25" s="657"/>
      <c r="BZ25" s="657"/>
      <c r="CA25" s="657"/>
      <c r="CB25" s="715"/>
      <c r="CD25" s="671" t="s">
        <v>289</v>
      </c>
      <c r="CE25" s="668"/>
      <c r="CF25" s="668"/>
      <c r="CG25" s="668"/>
      <c r="CH25" s="668"/>
      <c r="CI25" s="668"/>
      <c r="CJ25" s="668"/>
      <c r="CK25" s="668"/>
      <c r="CL25" s="668"/>
      <c r="CM25" s="668"/>
      <c r="CN25" s="668"/>
      <c r="CO25" s="668"/>
      <c r="CP25" s="668"/>
      <c r="CQ25" s="669"/>
      <c r="CR25" s="629">
        <v>1481550</v>
      </c>
      <c r="CS25" s="640"/>
      <c r="CT25" s="640"/>
      <c r="CU25" s="640"/>
      <c r="CV25" s="640"/>
      <c r="CW25" s="640"/>
      <c r="CX25" s="640"/>
      <c r="CY25" s="641"/>
      <c r="CZ25" s="632">
        <v>12</v>
      </c>
      <c r="DA25" s="642"/>
      <c r="DB25" s="642"/>
      <c r="DC25" s="643"/>
      <c r="DD25" s="635">
        <v>1341331</v>
      </c>
      <c r="DE25" s="640"/>
      <c r="DF25" s="640"/>
      <c r="DG25" s="640"/>
      <c r="DH25" s="640"/>
      <c r="DI25" s="640"/>
      <c r="DJ25" s="640"/>
      <c r="DK25" s="641"/>
      <c r="DL25" s="635">
        <v>1333805</v>
      </c>
      <c r="DM25" s="640"/>
      <c r="DN25" s="640"/>
      <c r="DO25" s="640"/>
      <c r="DP25" s="640"/>
      <c r="DQ25" s="640"/>
      <c r="DR25" s="640"/>
      <c r="DS25" s="640"/>
      <c r="DT25" s="640"/>
      <c r="DU25" s="640"/>
      <c r="DV25" s="641"/>
      <c r="DW25" s="632">
        <v>24.6</v>
      </c>
      <c r="DX25" s="642"/>
      <c r="DY25" s="642"/>
      <c r="DZ25" s="642"/>
      <c r="EA25" s="642"/>
      <c r="EB25" s="642"/>
      <c r="EC25" s="663"/>
    </row>
    <row r="26" spans="2:133" ht="11.25" customHeight="1" x14ac:dyDescent="0.15">
      <c r="B26" s="626" t="s">
        <v>290</v>
      </c>
      <c r="C26" s="627"/>
      <c r="D26" s="627"/>
      <c r="E26" s="627"/>
      <c r="F26" s="627"/>
      <c r="G26" s="627"/>
      <c r="H26" s="627"/>
      <c r="I26" s="627"/>
      <c r="J26" s="627"/>
      <c r="K26" s="627"/>
      <c r="L26" s="627"/>
      <c r="M26" s="627"/>
      <c r="N26" s="627"/>
      <c r="O26" s="627"/>
      <c r="P26" s="627"/>
      <c r="Q26" s="628"/>
      <c r="R26" s="629">
        <v>9374</v>
      </c>
      <c r="S26" s="630"/>
      <c r="T26" s="630"/>
      <c r="U26" s="630"/>
      <c r="V26" s="630"/>
      <c r="W26" s="630"/>
      <c r="X26" s="630"/>
      <c r="Y26" s="631"/>
      <c r="Z26" s="656">
        <v>0.1</v>
      </c>
      <c r="AA26" s="656"/>
      <c r="AB26" s="656"/>
      <c r="AC26" s="656"/>
      <c r="AD26" s="657" t="s">
        <v>125</v>
      </c>
      <c r="AE26" s="657"/>
      <c r="AF26" s="657"/>
      <c r="AG26" s="657"/>
      <c r="AH26" s="657"/>
      <c r="AI26" s="657"/>
      <c r="AJ26" s="657"/>
      <c r="AK26" s="657"/>
      <c r="AL26" s="632" t="s">
        <v>125</v>
      </c>
      <c r="AM26" s="633"/>
      <c r="AN26" s="633"/>
      <c r="AO26" s="658"/>
      <c r="AP26" s="722" t="s">
        <v>291</v>
      </c>
      <c r="AQ26" s="723"/>
      <c r="AR26" s="723"/>
      <c r="AS26" s="723"/>
      <c r="AT26" s="723"/>
      <c r="AU26" s="723"/>
      <c r="AV26" s="723"/>
      <c r="AW26" s="723"/>
      <c r="AX26" s="723"/>
      <c r="AY26" s="723"/>
      <c r="AZ26" s="723"/>
      <c r="BA26" s="723"/>
      <c r="BB26" s="723"/>
      <c r="BC26" s="723"/>
      <c r="BD26" s="723"/>
      <c r="BE26" s="723"/>
      <c r="BF26" s="724"/>
      <c r="BG26" s="629" t="s">
        <v>125</v>
      </c>
      <c r="BH26" s="630"/>
      <c r="BI26" s="630"/>
      <c r="BJ26" s="630"/>
      <c r="BK26" s="630"/>
      <c r="BL26" s="630"/>
      <c r="BM26" s="630"/>
      <c r="BN26" s="631"/>
      <c r="BO26" s="656" t="s">
        <v>125</v>
      </c>
      <c r="BP26" s="656"/>
      <c r="BQ26" s="656"/>
      <c r="BR26" s="656"/>
      <c r="BS26" s="657" t="s">
        <v>125</v>
      </c>
      <c r="BT26" s="657"/>
      <c r="BU26" s="657"/>
      <c r="BV26" s="657"/>
      <c r="BW26" s="657"/>
      <c r="BX26" s="657"/>
      <c r="BY26" s="657"/>
      <c r="BZ26" s="657"/>
      <c r="CA26" s="657"/>
      <c r="CB26" s="715"/>
      <c r="CD26" s="671" t="s">
        <v>292</v>
      </c>
      <c r="CE26" s="668"/>
      <c r="CF26" s="668"/>
      <c r="CG26" s="668"/>
      <c r="CH26" s="668"/>
      <c r="CI26" s="668"/>
      <c r="CJ26" s="668"/>
      <c r="CK26" s="668"/>
      <c r="CL26" s="668"/>
      <c r="CM26" s="668"/>
      <c r="CN26" s="668"/>
      <c r="CO26" s="668"/>
      <c r="CP26" s="668"/>
      <c r="CQ26" s="669"/>
      <c r="CR26" s="629">
        <v>878888</v>
      </c>
      <c r="CS26" s="630"/>
      <c r="CT26" s="630"/>
      <c r="CU26" s="630"/>
      <c r="CV26" s="630"/>
      <c r="CW26" s="630"/>
      <c r="CX26" s="630"/>
      <c r="CY26" s="631"/>
      <c r="CZ26" s="632">
        <v>7.1</v>
      </c>
      <c r="DA26" s="642"/>
      <c r="DB26" s="642"/>
      <c r="DC26" s="643"/>
      <c r="DD26" s="635">
        <v>791494</v>
      </c>
      <c r="DE26" s="630"/>
      <c r="DF26" s="630"/>
      <c r="DG26" s="630"/>
      <c r="DH26" s="630"/>
      <c r="DI26" s="630"/>
      <c r="DJ26" s="630"/>
      <c r="DK26" s="631"/>
      <c r="DL26" s="635" t="s">
        <v>125</v>
      </c>
      <c r="DM26" s="630"/>
      <c r="DN26" s="630"/>
      <c r="DO26" s="630"/>
      <c r="DP26" s="630"/>
      <c r="DQ26" s="630"/>
      <c r="DR26" s="630"/>
      <c r="DS26" s="630"/>
      <c r="DT26" s="630"/>
      <c r="DU26" s="630"/>
      <c r="DV26" s="631"/>
      <c r="DW26" s="632" t="s">
        <v>125</v>
      </c>
      <c r="DX26" s="642"/>
      <c r="DY26" s="642"/>
      <c r="DZ26" s="642"/>
      <c r="EA26" s="642"/>
      <c r="EB26" s="642"/>
      <c r="EC26" s="663"/>
    </row>
    <row r="27" spans="2:133" ht="11.25" customHeight="1" x14ac:dyDescent="0.15">
      <c r="B27" s="626" t="s">
        <v>293</v>
      </c>
      <c r="C27" s="627"/>
      <c r="D27" s="627"/>
      <c r="E27" s="627"/>
      <c r="F27" s="627"/>
      <c r="G27" s="627"/>
      <c r="H27" s="627"/>
      <c r="I27" s="627"/>
      <c r="J27" s="627"/>
      <c r="K27" s="627"/>
      <c r="L27" s="627"/>
      <c r="M27" s="627"/>
      <c r="N27" s="627"/>
      <c r="O27" s="627"/>
      <c r="P27" s="627"/>
      <c r="Q27" s="628"/>
      <c r="R27" s="629">
        <v>5862601</v>
      </c>
      <c r="S27" s="630"/>
      <c r="T27" s="630"/>
      <c r="U27" s="630"/>
      <c r="V27" s="630"/>
      <c r="W27" s="630"/>
      <c r="X27" s="630"/>
      <c r="Y27" s="631"/>
      <c r="Z27" s="656">
        <v>45.9</v>
      </c>
      <c r="AA27" s="656"/>
      <c r="AB27" s="656"/>
      <c r="AC27" s="656"/>
      <c r="AD27" s="657">
        <v>5379012</v>
      </c>
      <c r="AE27" s="657"/>
      <c r="AF27" s="657"/>
      <c r="AG27" s="657"/>
      <c r="AH27" s="657"/>
      <c r="AI27" s="657"/>
      <c r="AJ27" s="657"/>
      <c r="AK27" s="657"/>
      <c r="AL27" s="632">
        <v>99.300003051757813</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2983956</v>
      </c>
      <c r="BH27" s="630"/>
      <c r="BI27" s="630"/>
      <c r="BJ27" s="630"/>
      <c r="BK27" s="630"/>
      <c r="BL27" s="630"/>
      <c r="BM27" s="630"/>
      <c r="BN27" s="631"/>
      <c r="BO27" s="656">
        <v>100</v>
      </c>
      <c r="BP27" s="656"/>
      <c r="BQ27" s="656"/>
      <c r="BR27" s="656"/>
      <c r="BS27" s="657" t="s">
        <v>125</v>
      </c>
      <c r="BT27" s="657"/>
      <c r="BU27" s="657"/>
      <c r="BV27" s="657"/>
      <c r="BW27" s="657"/>
      <c r="BX27" s="657"/>
      <c r="BY27" s="657"/>
      <c r="BZ27" s="657"/>
      <c r="CA27" s="657"/>
      <c r="CB27" s="715"/>
      <c r="CD27" s="671" t="s">
        <v>295</v>
      </c>
      <c r="CE27" s="668"/>
      <c r="CF27" s="668"/>
      <c r="CG27" s="668"/>
      <c r="CH27" s="668"/>
      <c r="CI27" s="668"/>
      <c r="CJ27" s="668"/>
      <c r="CK27" s="668"/>
      <c r="CL27" s="668"/>
      <c r="CM27" s="668"/>
      <c r="CN27" s="668"/>
      <c r="CO27" s="668"/>
      <c r="CP27" s="668"/>
      <c r="CQ27" s="669"/>
      <c r="CR27" s="629">
        <v>2340689</v>
      </c>
      <c r="CS27" s="640"/>
      <c r="CT27" s="640"/>
      <c r="CU27" s="640"/>
      <c r="CV27" s="640"/>
      <c r="CW27" s="640"/>
      <c r="CX27" s="640"/>
      <c r="CY27" s="641"/>
      <c r="CZ27" s="632">
        <v>18.899999999999999</v>
      </c>
      <c r="DA27" s="642"/>
      <c r="DB27" s="642"/>
      <c r="DC27" s="643"/>
      <c r="DD27" s="635">
        <v>510651</v>
      </c>
      <c r="DE27" s="640"/>
      <c r="DF27" s="640"/>
      <c r="DG27" s="640"/>
      <c r="DH27" s="640"/>
      <c r="DI27" s="640"/>
      <c r="DJ27" s="640"/>
      <c r="DK27" s="641"/>
      <c r="DL27" s="635">
        <v>499413</v>
      </c>
      <c r="DM27" s="640"/>
      <c r="DN27" s="640"/>
      <c r="DO27" s="640"/>
      <c r="DP27" s="640"/>
      <c r="DQ27" s="640"/>
      <c r="DR27" s="640"/>
      <c r="DS27" s="640"/>
      <c r="DT27" s="640"/>
      <c r="DU27" s="640"/>
      <c r="DV27" s="641"/>
      <c r="DW27" s="632">
        <v>9.1999999999999993</v>
      </c>
      <c r="DX27" s="642"/>
      <c r="DY27" s="642"/>
      <c r="DZ27" s="642"/>
      <c r="EA27" s="642"/>
      <c r="EB27" s="642"/>
      <c r="EC27" s="663"/>
    </row>
    <row r="28" spans="2:133" ht="11.25" customHeight="1" x14ac:dyDescent="0.15">
      <c r="B28" s="626" t="s">
        <v>296</v>
      </c>
      <c r="C28" s="627"/>
      <c r="D28" s="627"/>
      <c r="E28" s="627"/>
      <c r="F28" s="627"/>
      <c r="G28" s="627"/>
      <c r="H28" s="627"/>
      <c r="I28" s="627"/>
      <c r="J28" s="627"/>
      <c r="K28" s="627"/>
      <c r="L28" s="627"/>
      <c r="M28" s="627"/>
      <c r="N28" s="627"/>
      <c r="O28" s="627"/>
      <c r="P28" s="627"/>
      <c r="Q28" s="628"/>
      <c r="R28" s="629">
        <v>3890</v>
      </c>
      <c r="S28" s="630"/>
      <c r="T28" s="630"/>
      <c r="U28" s="630"/>
      <c r="V28" s="630"/>
      <c r="W28" s="630"/>
      <c r="X28" s="630"/>
      <c r="Y28" s="631"/>
      <c r="Z28" s="656">
        <v>0</v>
      </c>
      <c r="AA28" s="656"/>
      <c r="AB28" s="656"/>
      <c r="AC28" s="656"/>
      <c r="AD28" s="657">
        <v>3890</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297</v>
      </c>
      <c r="CE28" s="668"/>
      <c r="CF28" s="668"/>
      <c r="CG28" s="668"/>
      <c r="CH28" s="668"/>
      <c r="CI28" s="668"/>
      <c r="CJ28" s="668"/>
      <c r="CK28" s="668"/>
      <c r="CL28" s="668"/>
      <c r="CM28" s="668"/>
      <c r="CN28" s="668"/>
      <c r="CO28" s="668"/>
      <c r="CP28" s="668"/>
      <c r="CQ28" s="669"/>
      <c r="CR28" s="629">
        <v>504250</v>
      </c>
      <c r="CS28" s="630"/>
      <c r="CT28" s="630"/>
      <c r="CU28" s="630"/>
      <c r="CV28" s="630"/>
      <c r="CW28" s="630"/>
      <c r="CX28" s="630"/>
      <c r="CY28" s="631"/>
      <c r="CZ28" s="632">
        <v>4.0999999999999996</v>
      </c>
      <c r="DA28" s="642"/>
      <c r="DB28" s="642"/>
      <c r="DC28" s="643"/>
      <c r="DD28" s="635">
        <v>496466</v>
      </c>
      <c r="DE28" s="630"/>
      <c r="DF28" s="630"/>
      <c r="DG28" s="630"/>
      <c r="DH28" s="630"/>
      <c r="DI28" s="630"/>
      <c r="DJ28" s="630"/>
      <c r="DK28" s="631"/>
      <c r="DL28" s="635">
        <v>496466</v>
      </c>
      <c r="DM28" s="630"/>
      <c r="DN28" s="630"/>
      <c r="DO28" s="630"/>
      <c r="DP28" s="630"/>
      <c r="DQ28" s="630"/>
      <c r="DR28" s="630"/>
      <c r="DS28" s="630"/>
      <c r="DT28" s="630"/>
      <c r="DU28" s="630"/>
      <c r="DV28" s="631"/>
      <c r="DW28" s="632">
        <v>9.1999999999999993</v>
      </c>
      <c r="DX28" s="642"/>
      <c r="DY28" s="642"/>
      <c r="DZ28" s="642"/>
      <c r="EA28" s="642"/>
      <c r="EB28" s="642"/>
      <c r="EC28" s="663"/>
    </row>
    <row r="29" spans="2:133" ht="11.25" customHeight="1" x14ac:dyDescent="0.15">
      <c r="B29" s="626" t="s">
        <v>298</v>
      </c>
      <c r="C29" s="627"/>
      <c r="D29" s="627"/>
      <c r="E29" s="627"/>
      <c r="F29" s="627"/>
      <c r="G29" s="627"/>
      <c r="H29" s="627"/>
      <c r="I29" s="627"/>
      <c r="J29" s="627"/>
      <c r="K29" s="627"/>
      <c r="L29" s="627"/>
      <c r="M29" s="627"/>
      <c r="N29" s="627"/>
      <c r="O29" s="627"/>
      <c r="P29" s="627"/>
      <c r="Q29" s="628"/>
      <c r="R29" s="629">
        <v>78866</v>
      </c>
      <c r="S29" s="630"/>
      <c r="T29" s="630"/>
      <c r="U29" s="630"/>
      <c r="V29" s="630"/>
      <c r="W29" s="630"/>
      <c r="X29" s="630"/>
      <c r="Y29" s="631"/>
      <c r="Z29" s="656">
        <v>0.6</v>
      </c>
      <c r="AA29" s="656"/>
      <c r="AB29" s="656"/>
      <c r="AC29" s="656"/>
      <c r="AD29" s="657">
        <v>16218</v>
      </c>
      <c r="AE29" s="657"/>
      <c r="AF29" s="657"/>
      <c r="AG29" s="657"/>
      <c r="AH29" s="657"/>
      <c r="AI29" s="657"/>
      <c r="AJ29" s="657"/>
      <c r="AK29" s="657"/>
      <c r="AL29" s="632">
        <v>0.3</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299</v>
      </c>
      <c r="CE29" s="717"/>
      <c r="CF29" s="671" t="s">
        <v>70</v>
      </c>
      <c r="CG29" s="668"/>
      <c r="CH29" s="668"/>
      <c r="CI29" s="668"/>
      <c r="CJ29" s="668"/>
      <c r="CK29" s="668"/>
      <c r="CL29" s="668"/>
      <c r="CM29" s="668"/>
      <c r="CN29" s="668"/>
      <c r="CO29" s="668"/>
      <c r="CP29" s="668"/>
      <c r="CQ29" s="669"/>
      <c r="CR29" s="629">
        <v>504250</v>
      </c>
      <c r="CS29" s="640"/>
      <c r="CT29" s="640"/>
      <c r="CU29" s="640"/>
      <c r="CV29" s="640"/>
      <c r="CW29" s="640"/>
      <c r="CX29" s="640"/>
      <c r="CY29" s="641"/>
      <c r="CZ29" s="632">
        <v>4.0999999999999996</v>
      </c>
      <c r="DA29" s="642"/>
      <c r="DB29" s="642"/>
      <c r="DC29" s="643"/>
      <c r="DD29" s="635">
        <v>496466</v>
      </c>
      <c r="DE29" s="640"/>
      <c r="DF29" s="640"/>
      <c r="DG29" s="640"/>
      <c r="DH29" s="640"/>
      <c r="DI29" s="640"/>
      <c r="DJ29" s="640"/>
      <c r="DK29" s="641"/>
      <c r="DL29" s="635">
        <v>496466</v>
      </c>
      <c r="DM29" s="640"/>
      <c r="DN29" s="640"/>
      <c r="DO29" s="640"/>
      <c r="DP29" s="640"/>
      <c r="DQ29" s="640"/>
      <c r="DR29" s="640"/>
      <c r="DS29" s="640"/>
      <c r="DT29" s="640"/>
      <c r="DU29" s="640"/>
      <c r="DV29" s="641"/>
      <c r="DW29" s="632">
        <v>9.1999999999999993</v>
      </c>
      <c r="DX29" s="642"/>
      <c r="DY29" s="642"/>
      <c r="DZ29" s="642"/>
      <c r="EA29" s="642"/>
      <c r="EB29" s="642"/>
      <c r="EC29" s="663"/>
    </row>
    <row r="30" spans="2:133" ht="11.25" customHeight="1" x14ac:dyDescent="0.15">
      <c r="B30" s="626" t="s">
        <v>300</v>
      </c>
      <c r="C30" s="627"/>
      <c r="D30" s="627"/>
      <c r="E30" s="627"/>
      <c r="F30" s="627"/>
      <c r="G30" s="627"/>
      <c r="H30" s="627"/>
      <c r="I30" s="627"/>
      <c r="J30" s="627"/>
      <c r="K30" s="627"/>
      <c r="L30" s="627"/>
      <c r="M30" s="627"/>
      <c r="N30" s="627"/>
      <c r="O30" s="627"/>
      <c r="P30" s="627"/>
      <c r="Q30" s="628"/>
      <c r="R30" s="629">
        <v>98063</v>
      </c>
      <c r="S30" s="630"/>
      <c r="T30" s="630"/>
      <c r="U30" s="630"/>
      <c r="V30" s="630"/>
      <c r="W30" s="630"/>
      <c r="X30" s="630"/>
      <c r="Y30" s="631"/>
      <c r="Z30" s="656">
        <v>0.8</v>
      </c>
      <c r="AA30" s="656"/>
      <c r="AB30" s="656"/>
      <c r="AC30" s="656"/>
      <c r="AD30" s="657">
        <v>10082</v>
      </c>
      <c r="AE30" s="657"/>
      <c r="AF30" s="657"/>
      <c r="AG30" s="657"/>
      <c r="AH30" s="657"/>
      <c r="AI30" s="657"/>
      <c r="AJ30" s="657"/>
      <c r="AK30" s="657"/>
      <c r="AL30" s="632">
        <v>0.2</v>
      </c>
      <c r="AM30" s="633"/>
      <c r="AN30" s="633"/>
      <c r="AO30" s="658"/>
      <c r="AP30" s="688" t="s">
        <v>218</v>
      </c>
      <c r="AQ30" s="689"/>
      <c r="AR30" s="689"/>
      <c r="AS30" s="689"/>
      <c r="AT30" s="689"/>
      <c r="AU30" s="689"/>
      <c r="AV30" s="689"/>
      <c r="AW30" s="689"/>
      <c r="AX30" s="689"/>
      <c r="AY30" s="689"/>
      <c r="AZ30" s="689"/>
      <c r="BA30" s="689"/>
      <c r="BB30" s="689"/>
      <c r="BC30" s="689"/>
      <c r="BD30" s="689"/>
      <c r="BE30" s="689"/>
      <c r="BF30" s="690"/>
      <c r="BG30" s="688" t="s">
        <v>301</v>
      </c>
      <c r="BH30" s="713"/>
      <c r="BI30" s="713"/>
      <c r="BJ30" s="713"/>
      <c r="BK30" s="713"/>
      <c r="BL30" s="713"/>
      <c r="BM30" s="713"/>
      <c r="BN30" s="713"/>
      <c r="BO30" s="713"/>
      <c r="BP30" s="713"/>
      <c r="BQ30" s="714"/>
      <c r="BR30" s="688" t="s">
        <v>302</v>
      </c>
      <c r="BS30" s="713"/>
      <c r="BT30" s="713"/>
      <c r="BU30" s="713"/>
      <c r="BV30" s="713"/>
      <c r="BW30" s="713"/>
      <c r="BX30" s="713"/>
      <c r="BY30" s="713"/>
      <c r="BZ30" s="713"/>
      <c r="CA30" s="713"/>
      <c r="CB30" s="714"/>
      <c r="CD30" s="718"/>
      <c r="CE30" s="719"/>
      <c r="CF30" s="671" t="s">
        <v>303</v>
      </c>
      <c r="CG30" s="668"/>
      <c r="CH30" s="668"/>
      <c r="CI30" s="668"/>
      <c r="CJ30" s="668"/>
      <c r="CK30" s="668"/>
      <c r="CL30" s="668"/>
      <c r="CM30" s="668"/>
      <c r="CN30" s="668"/>
      <c r="CO30" s="668"/>
      <c r="CP30" s="668"/>
      <c r="CQ30" s="669"/>
      <c r="CR30" s="629">
        <v>480254</v>
      </c>
      <c r="CS30" s="630"/>
      <c r="CT30" s="630"/>
      <c r="CU30" s="630"/>
      <c r="CV30" s="630"/>
      <c r="CW30" s="630"/>
      <c r="CX30" s="630"/>
      <c r="CY30" s="631"/>
      <c r="CZ30" s="632">
        <v>3.9</v>
      </c>
      <c r="DA30" s="642"/>
      <c r="DB30" s="642"/>
      <c r="DC30" s="643"/>
      <c r="DD30" s="635">
        <v>472795</v>
      </c>
      <c r="DE30" s="630"/>
      <c r="DF30" s="630"/>
      <c r="DG30" s="630"/>
      <c r="DH30" s="630"/>
      <c r="DI30" s="630"/>
      <c r="DJ30" s="630"/>
      <c r="DK30" s="631"/>
      <c r="DL30" s="635">
        <v>472795</v>
      </c>
      <c r="DM30" s="630"/>
      <c r="DN30" s="630"/>
      <c r="DO30" s="630"/>
      <c r="DP30" s="630"/>
      <c r="DQ30" s="630"/>
      <c r="DR30" s="630"/>
      <c r="DS30" s="630"/>
      <c r="DT30" s="630"/>
      <c r="DU30" s="630"/>
      <c r="DV30" s="631"/>
      <c r="DW30" s="632">
        <v>8.6999999999999993</v>
      </c>
      <c r="DX30" s="642"/>
      <c r="DY30" s="642"/>
      <c r="DZ30" s="642"/>
      <c r="EA30" s="642"/>
      <c r="EB30" s="642"/>
      <c r="EC30" s="663"/>
    </row>
    <row r="31" spans="2:133" ht="11.25" customHeight="1" x14ac:dyDescent="0.15">
      <c r="B31" s="626" t="s">
        <v>304</v>
      </c>
      <c r="C31" s="627"/>
      <c r="D31" s="627"/>
      <c r="E31" s="627"/>
      <c r="F31" s="627"/>
      <c r="G31" s="627"/>
      <c r="H31" s="627"/>
      <c r="I31" s="627"/>
      <c r="J31" s="627"/>
      <c r="K31" s="627"/>
      <c r="L31" s="627"/>
      <c r="M31" s="627"/>
      <c r="N31" s="627"/>
      <c r="O31" s="627"/>
      <c r="P31" s="627"/>
      <c r="Q31" s="628"/>
      <c r="R31" s="629">
        <v>24927</v>
      </c>
      <c r="S31" s="630"/>
      <c r="T31" s="630"/>
      <c r="U31" s="630"/>
      <c r="V31" s="630"/>
      <c r="W31" s="630"/>
      <c r="X31" s="630"/>
      <c r="Y31" s="631"/>
      <c r="Z31" s="656">
        <v>0.2</v>
      </c>
      <c r="AA31" s="656"/>
      <c r="AB31" s="656"/>
      <c r="AC31" s="656"/>
      <c r="AD31" s="657" t="s">
        <v>125</v>
      </c>
      <c r="AE31" s="657"/>
      <c r="AF31" s="657"/>
      <c r="AG31" s="657"/>
      <c r="AH31" s="657"/>
      <c r="AI31" s="657"/>
      <c r="AJ31" s="657"/>
      <c r="AK31" s="657"/>
      <c r="AL31" s="632" t="s">
        <v>125</v>
      </c>
      <c r="AM31" s="633"/>
      <c r="AN31" s="633"/>
      <c r="AO31" s="658"/>
      <c r="AP31" s="704" t="s">
        <v>305</v>
      </c>
      <c r="AQ31" s="705"/>
      <c r="AR31" s="705"/>
      <c r="AS31" s="705"/>
      <c r="AT31" s="710" t="s">
        <v>306</v>
      </c>
      <c r="AU31" s="361"/>
      <c r="AV31" s="361"/>
      <c r="AW31" s="361"/>
      <c r="AX31" s="696" t="s">
        <v>183</v>
      </c>
      <c r="AY31" s="697"/>
      <c r="AZ31" s="697"/>
      <c r="BA31" s="697"/>
      <c r="BB31" s="697"/>
      <c r="BC31" s="697"/>
      <c r="BD31" s="697"/>
      <c r="BE31" s="697"/>
      <c r="BF31" s="698"/>
      <c r="BG31" s="699">
        <v>99.2</v>
      </c>
      <c r="BH31" s="700"/>
      <c r="BI31" s="700"/>
      <c r="BJ31" s="700"/>
      <c r="BK31" s="700"/>
      <c r="BL31" s="700"/>
      <c r="BM31" s="701">
        <v>97</v>
      </c>
      <c r="BN31" s="700"/>
      <c r="BO31" s="700"/>
      <c r="BP31" s="700"/>
      <c r="BQ31" s="702"/>
      <c r="BR31" s="699">
        <v>99.1</v>
      </c>
      <c r="BS31" s="700"/>
      <c r="BT31" s="700"/>
      <c r="BU31" s="700"/>
      <c r="BV31" s="700"/>
      <c r="BW31" s="700"/>
      <c r="BX31" s="701">
        <v>96.6</v>
      </c>
      <c r="BY31" s="700"/>
      <c r="BZ31" s="700"/>
      <c r="CA31" s="700"/>
      <c r="CB31" s="702"/>
      <c r="CD31" s="718"/>
      <c r="CE31" s="719"/>
      <c r="CF31" s="671" t="s">
        <v>307</v>
      </c>
      <c r="CG31" s="668"/>
      <c r="CH31" s="668"/>
      <c r="CI31" s="668"/>
      <c r="CJ31" s="668"/>
      <c r="CK31" s="668"/>
      <c r="CL31" s="668"/>
      <c r="CM31" s="668"/>
      <c r="CN31" s="668"/>
      <c r="CO31" s="668"/>
      <c r="CP31" s="668"/>
      <c r="CQ31" s="669"/>
      <c r="CR31" s="629">
        <v>23996</v>
      </c>
      <c r="CS31" s="640"/>
      <c r="CT31" s="640"/>
      <c r="CU31" s="640"/>
      <c r="CV31" s="640"/>
      <c r="CW31" s="640"/>
      <c r="CX31" s="640"/>
      <c r="CY31" s="641"/>
      <c r="CZ31" s="632">
        <v>0.2</v>
      </c>
      <c r="DA31" s="642"/>
      <c r="DB31" s="642"/>
      <c r="DC31" s="643"/>
      <c r="DD31" s="635">
        <v>23671</v>
      </c>
      <c r="DE31" s="640"/>
      <c r="DF31" s="640"/>
      <c r="DG31" s="640"/>
      <c r="DH31" s="640"/>
      <c r="DI31" s="640"/>
      <c r="DJ31" s="640"/>
      <c r="DK31" s="641"/>
      <c r="DL31" s="635">
        <v>23671</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15">
      <c r="B32" s="626" t="s">
        <v>308</v>
      </c>
      <c r="C32" s="627"/>
      <c r="D32" s="627"/>
      <c r="E32" s="627"/>
      <c r="F32" s="627"/>
      <c r="G32" s="627"/>
      <c r="H32" s="627"/>
      <c r="I32" s="627"/>
      <c r="J32" s="627"/>
      <c r="K32" s="627"/>
      <c r="L32" s="627"/>
      <c r="M32" s="627"/>
      <c r="N32" s="627"/>
      <c r="O32" s="627"/>
      <c r="P32" s="627"/>
      <c r="Q32" s="628"/>
      <c r="R32" s="629">
        <v>1976449</v>
      </c>
      <c r="S32" s="630"/>
      <c r="T32" s="630"/>
      <c r="U32" s="630"/>
      <c r="V32" s="630"/>
      <c r="W32" s="630"/>
      <c r="X32" s="630"/>
      <c r="Y32" s="631"/>
      <c r="Z32" s="656">
        <v>15.5</v>
      </c>
      <c r="AA32" s="656"/>
      <c r="AB32" s="656"/>
      <c r="AC32" s="656"/>
      <c r="AD32" s="657" t="s">
        <v>125</v>
      </c>
      <c r="AE32" s="657"/>
      <c r="AF32" s="657"/>
      <c r="AG32" s="657"/>
      <c r="AH32" s="657"/>
      <c r="AI32" s="657"/>
      <c r="AJ32" s="657"/>
      <c r="AK32" s="657"/>
      <c r="AL32" s="632" t="s">
        <v>125</v>
      </c>
      <c r="AM32" s="633"/>
      <c r="AN32" s="633"/>
      <c r="AO32" s="658"/>
      <c r="AP32" s="706"/>
      <c r="AQ32" s="707"/>
      <c r="AR32" s="707"/>
      <c r="AS32" s="707"/>
      <c r="AT32" s="711"/>
      <c r="AU32" s="362" t="s">
        <v>309</v>
      </c>
      <c r="AV32" s="362"/>
      <c r="AW32" s="362"/>
      <c r="AX32" s="626" t="s">
        <v>310</v>
      </c>
      <c r="AY32" s="627"/>
      <c r="AZ32" s="627"/>
      <c r="BA32" s="627"/>
      <c r="BB32" s="627"/>
      <c r="BC32" s="627"/>
      <c r="BD32" s="627"/>
      <c r="BE32" s="627"/>
      <c r="BF32" s="628"/>
      <c r="BG32" s="703">
        <v>99</v>
      </c>
      <c r="BH32" s="640"/>
      <c r="BI32" s="640"/>
      <c r="BJ32" s="640"/>
      <c r="BK32" s="640"/>
      <c r="BL32" s="640"/>
      <c r="BM32" s="633">
        <v>96.2</v>
      </c>
      <c r="BN32" s="695"/>
      <c r="BO32" s="695"/>
      <c r="BP32" s="695"/>
      <c r="BQ32" s="667"/>
      <c r="BR32" s="703">
        <v>98.9</v>
      </c>
      <c r="BS32" s="640"/>
      <c r="BT32" s="640"/>
      <c r="BU32" s="640"/>
      <c r="BV32" s="640"/>
      <c r="BW32" s="640"/>
      <c r="BX32" s="633">
        <v>95.9</v>
      </c>
      <c r="BY32" s="695"/>
      <c r="BZ32" s="695"/>
      <c r="CA32" s="695"/>
      <c r="CB32" s="667"/>
      <c r="CD32" s="720"/>
      <c r="CE32" s="721"/>
      <c r="CF32" s="671" t="s">
        <v>311</v>
      </c>
      <c r="CG32" s="668"/>
      <c r="CH32" s="668"/>
      <c r="CI32" s="668"/>
      <c r="CJ32" s="668"/>
      <c r="CK32" s="668"/>
      <c r="CL32" s="668"/>
      <c r="CM32" s="668"/>
      <c r="CN32" s="668"/>
      <c r="CO32" s="668"/>
      <c r="CP32" s="668"/>
      <c r="CQ32" s="669"/>
      <c r="CR32" s="629" t="s">
        <v>125</v>
      </c>
      <c r="CS32" s="630"/>
      <c r="CT32" s="630"/>
      <c r="CU32" s="630"/>
      <c r="CV32" s="630"/>
      <c r="CW32" s="630"/>
      <c r="CX32" s="630"/>
      <c r="CY32" s="631"/>
      <c r="CZ32" s="632" t="s">
        <v>125</v>
      </c>
      <c r="DA32" s="642"/>
      <c r="DB32" s="642"/>
      <c r="DC32" s="643"/>
      <c r="DD32" s="635" t="s">
        <v>125</v>
      </c>
      <c r="DE32" s="630"/>
      <c r="DF32" s="630"/>
      <c r="DG32" s="630"/>
      <c r="DH32" s="630"/>
      <c r="DI32" s="630"/>
      <c r="DJ32" s="630"/>
      <c r="DK32" s="631"/>
      <c r="DL32" s="635" t="s">
        <v>125</v>
      </c>
      <c r="DM32" s="630"/>
      <c r="DN32" s="630"/>
      <c r="DO32" s="630"/>
      <c r="DP32" s="630"/>
      <c r="DQ32" s="630"/>
      <c r="DR32" s="630"/>
      <c r="DS32" s="630"/>
      <c r="DT32" s="630"/>
      <c r="DU32" s="630"/>
      <c r="DV32" s="631"/>
      <c r="DW32" s="632" t="s">
        <v>125</v>
      </c>
      <c r="DX32" s="642"/>
      <c r="DY32" s="642"/>
      <c r="DZ32" s="642"/>
      <c r="EA32" s="642"/>
      <c r="EB32" s="642"/>
      <c r="EC32" s="663"/>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125</v>
      </c>
      <c r="S33" s="630"/>
      <c r="T33" s="630"/>
      <c r="U33" s="630"/>
      <c r="V33" s="630"/>
      <c r="W33" s="630"/>
      <c r="X33" s="630"/>
      <c r="Y33" s="631"/>
      <c r="Z33" s="656" t="s">
        <v>125</v>
      </c>
      <c r="AA33" s="656"/>
      <c r="AB33" s="656"/>
      <c r="AC33" s="656"/>
      <c r="AD33" s="657" t="s">
        <v>125</v>
      </c>
      <c r="AE33" s="657"/>
      <c r="AF33" s="657"/>
      <c r="AG33" s="657"/>
      <c r="AH33" s="657"/>
      <c r="AI33" s="657"/>
      <c r="AJ33" s="657"/>
      <c r="AK33" s="657"/>
      <c r="AL33" s="632" t="s">
        <v>125</v>
      </c>
      <c r="AM33" s="633"/>
      <c r="AN33" s="633"/>
      <c r="AO33" s="658"/>
      <c r="AP33" s="708"/>
      <c r="AQ33" s="709"/>
      <c r="AR33" s="709"/>
      <c r="AS33" s="709"/>
      <c r="AT33" s="712"/>
      <c r="AU33" s="363"/>
      <c r="AV33" s="363"/>
      <c r="AW33" s="363"/>
      <c r="AX33" s="606" t="s">
        <v>313</v>
      </c>
      <c r="AY33" s="607"/>
      <c r="AZ33" s="607"/>
      <c r="BA33" s="607"/>
      <c r="BB33" s="607"/>
      <c r="BC33" s="607"/>
      <c r="BD33" s="607"/>
      <c r="BE33" s="607"/>
      <c r="BF33" s="608"/>
      <c r="BG33" s="691">
        <v>99.3</v>
      </c>
      <c r="BH33" s="610"/>
      <c r="BI33" s="610"/>
      <c r="BJ33" s="610"/>
      <c r="BK33" s="610"/>
      <c r="BL33" s="610"/>
      <c r="BM33" s="648">
        <v>97.7</v>
      </c>
      <c r="BN33" s="610"/>
      <c r="BO33" s="610"/>
      <c r="BP33" s="610"/>
      <c r="BQ33" s="659"/>
      <c r="BR33" s="691">
        <v>99.1</v>
      </c>
      <c r="BS33" s="610"/>
      <c r="BT33" s="610"/>
      <c r="BU33" s="610"/>
      <c r="BV33" s="610"/>
      <c r="BW33" s="610"/>
      <c r="BX33" s="648">
        <v>97.2</v>
      </c>
      <c r="BY33" s="610"/>
      <c r="BZ33" s="610"/>
      <c r="CA33" s="610"/>
      <c r="CB33" s="659"/>
      <c r="CD33" s="671" t="s">
        <v>314</v>
      </c>
      <c r="CE33" s="668"/>
      <c r="CF33" s="668"/>
      <c r="CG33" s="668"/>
      <c r="CH33" s="668"/>
      <c r="CI33" s="668"/>
      <c r="CJ33" s="668"/>
      <c r="CK33" s="668"/>
      <c r="CL33" s="668"/>
      <c r="CM33" s="668"/>
      <c r="CN33" s="668"/>
      <c r="CO33" s="668"/>
      <c r="CP33" s="668"/>
      <c r="CQ33" s="669"/>
      <c r="CR33" s="629">
        <v>6210192</v>
      </c>
      <c r="CS33" s="640"/>
      <c r="CT33" s="640"/>
      <c r="CU33" s="640"/>
      <c r="CV33" s="640"/>
      <c r="CW33" s="640"/>
      <c r="CX33" s="640"/>
      <c r="CY33" s="641"/>
      <c r="CZ33" s="632">
        <v>50.2</v>
      </c>
      <c r="DA33" s="642"/>
      <c r="DB33" s="642"/>
      <c r="DC33" s="643"/>
      <c r="DD33" s="635">
        <v>5122729</v>
      </c>
      <c r="DE33" s="640"/>
      <c r="DF33" s="640"/>
      <c r="DG33" s="640"/>
      <c r="DH33" s="640"/>
      <c r="DI33" s="640"/>
      <c r="DJ33" s="640"/>
      <c r="DK33" s="641"/>
      <c r="DL33" s="635">
        <v>2735728</v>
      </c>
      <c r="DM33" s="640"/>
      <c r="DN33" s="640"/>
      <c r="DO33" s="640"/>
      <c r="DP33" s="640"/>
      <c r="DQ33" s="640"/>
      <c r="DR33" s="640"/>
      <c r="DS33" s="640"/>
      <c r="DT33" s="640"/>
      <c r="DU33" s="640"/>
      <c r="DV33" s="641"/>
      <c r="DW33" s="632">
        <v>50.5</v>
      </c>
      <c r="DX33" s="642"/>
      <c r="DY33" s="642"/>
      <c r="DZ33" s="642"/>
      <c r="EA33" s="642"/>
      <c r="EB33" s="642"/>
      <c r="EC33" s="663"/>
    </row>
    <row r="34" spans="2:133" ht="11.25" customHeight="1" x14ac:dyDescent="0.15">
      <c r="B34" s="626" t="s">
        <v>315</v>
      </c>
      <c r="C34" s="627"/>
      <c r="D34" s="627"/>
      <c r="E34" s="627"/>
      <c r="F34" s="627"/>
      <c r="G34" s="627"/>
      <c r="H34" s="627"/>
      <c r="I34" s="627"/>
      <c r="J34" s="627"/>
      <c r="K34" s="627"/>
      <c r="L34" s="627"/>
      <c r="M34" s="627"/>
      <c r="N34" s="627"/>
      <c r="O34" s="627"/>
      <c r="P34" s="627"/>
      <c r="Q34" s="628"/>
      <c r="R34" s="629">
        <v>951996</v>
      </c>
      <c r="S34" s="630"/>
      <c r="T34" s="630"/>
      <c r="U34" s="630"/>
      <c r="V34" s="630"/>
      <c r="W34" s="630"/>
      <c r="X34" s="630"/>
      <c r="Y34" s="631"/>
      <c r="Z34" s="656">
        <v>7.5</v>
      </c>
      <c r="AA34" s="656"/>
      <c r="AB34" s="656"/>
      <c r="AC34" s="656"/>
      <c r="AD34" s="657" t="s">
        <v>125</v>
      </c>
      <c r="AE34" s="657"/>
      <c r="AF34" s="657"/>
      <c r="AG34" s="657"/>
      <c r="AH34" s="657"/>
      <c r="AI34" s="657"/>
      <c r="AJ34" s="657"/>
      <c r="AK34" s="657"/>
      <c r="AL34" s="632" t="s">
        <v>125</v>
      </c>
      <c r="AM34" s="633"/>
      <c r="AN34" s="633"/>
      <c r="AO34" s="658"/>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316</v>
      </c>
      <c r="CE34" s="668"/>
      <c r="CF34" s="668"/>
      <c r="CG34" s="668"/>
      <c r="CH34" s="668"/>
      <c r="CI34" s="668"/>
      <c r="CJ34" s="668"/>
      <c r="CK34" s="668"/>
      <c r="CL34" s="668"/>
      <c r="CM34" s="668"/>
      <c r="CN34" s="668"/>
      <c r="CO34" s="668"/>
      <c r="CP34" s="668"/>
      <c r="CQ34" s="669"/>
      <c r="CR34" s="629">
        <v>2709594</v>
      </c>
      <c r="CS34" s="630"/>
      <c r="CT34" s="630"/>
      <c r="CU34" s="630"/>
      <c r="CV34" s="630"/>
      <c r="CW34" s="630"/>
      <c r="CX34" s="630"/>
      <c r="CY34" s="631"/>
      <c r="CZ34" s="632">
        <v>21.9</v>
      </c>
      <c r="DA34" s="642"/>
      <c r="DB34" s="642"/>
      <c r="DC34" s="643"/>
      <c r="DD34" s="635">
        <v>2278939</v>
      </c>
      <c r="DE34" s="630"/>
      <c r="DF34" s="630"/>
      <c r="DG34" s="630"/>
      <c r="DH34" s="630"/>
      <c r="DI34" s="630"/>
      <c r="DJ34" s="630"/>
      <c r="DK34" s="631"/>
      <c r="DL34" s="635">
        <v>974557</v>
      </c>
      <c r="DM34" s="630"/>
      <c r="DN34" s="630"/>
      <c r="DO34" s="630"/>
      <c r="DP34" s="630"/>
      <c r="DQ34" s="630"/>
      <c r="DR34" s="630"/>
      <c r="DS34" s="630"/>
      <c r="DT34" s="630"/>
      <c r="DU34" s="630"/>
      <c r="DV34" s="631"/>
      <c r="DW34" s="632">
        <v>18</v>
      </c>
      <c r="DX34" s="642"/>
      <c r="DY34" s="642"/>
      <c r="DZ34" s="642"/>
      <c r="EA34" s="642"/>
      <c r="EB34" s="642"/>
      <c r="EC34" s="663"/>
    </row>
    <row r="35" spans="2:133" ht="11.25" customHeight="1" x14ac:dyDescent="0.15">
      <c r="B35" s="626" t="s">
        <v>317</v>
      </c>
      <c r="C35" s="627"/>
      <c r="D35" s="627"/>
      <c r="E35" s="627"/>
      <c r="F35" s="627"/>
      <c r="G35" s="627"/>
      <c r="H35" s="627"/>
      <c r="I35" s="627"/>
      <c r="J35" s="627"/>
      <c r="K35" s="627"/>
      <c r="L35" s="627"/>
      <c r="M35" s="627"/>
      <c r="N35" s="627"/>
      <c r="O35" s="627"/>
      <c r="P35" s="627"/>
      <c r="Q35" s="628"/>
      <c r="R35" s="629">
        <v>14232</v>
      </c>
      <c r="S35" s="630"/>
      <c r="T35" s="630"/>
      <c r="U35" s="630"/>
      <c r="V35" s="630"/>
      <c r="W35" s="630"/>
      <c r="X35" s="630"/>
      <c r="Y35" s="631"/>
      <c r="Z35" s="656">
        <v>0.1</v>
      </c>
      <c r="AA35" s="656"/>
      <c r="AB35" s="656"/>
      <c r="AC35" s="656"/>
      <c r="AD35" s="657">
        <v>8193</v>
      </c>
      <c r="AE35" s="657"/>
      <c r="AF35" s="657"/>
      <c r="AG35" s="657"/>
      <c r="AH35" s="657"/>
      <c r="AI35" s="657"/>
      <c r="AJ35" s="657"/>
      <c r="AK35" s="657"/>
      <c r="AL35" s="632">
        <v>0.2</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320</v>
      </c>
      <c r="CE35" s="668"/>
      <c r="CF35" s="668"/>
      <c r="CG35" s="668"/>
      <c r="CH35" s="668"/>
      <c r="CI35" s="668"/>
      <c r="CJ35" s="668"/>
      <c r="CK35" s="668"/>
      <c r="CL35" s="668"/>
      <c r="CM35" s="668"/>
      <c r="CN35" s="668"/>
      <c r="CO35" s="668"/>
      <c r="CP35" s="668"/>
      <c r="CQ35" s="669"/>
      <c r="CR35" s="629">
        <v>83503</v>
      </c>
      <c r="CS35" s="640"/>
      <c r="CT35" s="640"/>
      <c r="CU35" s="640"/>
      <c r="CV35" s="640"/>
      <c r="CW35" s="640"/>
      <c r="CX35" s="640"/>
      <c r="CY35" s="641"/>
      <c r="CZ35" s="632">
        <v>0.7</v>
      </c>
      <c r="DA35" s="642"/>
      <c r="DB35" s="642"/>
      <c r="DC35" s="643"/>
      <c r="DD35" s="635">
        <v>60869</v>
      </c>
      <c r="DE35" s="640"/>
      <c r="DF35" s="640"/>
      <c r="DG35" s="640"/>
      <c r="DH35" s="640"/>
      <c r="DI35" s="640"/>
      <c r="DJ35" s="640"/>
      <c r="DK35" s="641"/>
      <c r="DL35" s="635">
        <v>60839</v>
      </c>
      <c r="DM35" s="640"/>
      <c r="DN35" s="640"/>
      <c r="DO35" s="640"/>
      <c r="DP35" s="640"/>
      <c r="DQ35" s="640"/>
      <c r="DR35" s="640"/>
      <c r="DS35" s="640"/>
      <c r="DT35" s="640"/>
      <c r="DU35" s="640"/>
      <c r="DV35" s="641"/>
      <c r="DW35" s="632">
        <v>1.1000000000000001</v>
      </c>
      <c r="DX35" s="642"/>
      <c r="DY35" s="642"/>
      <c r="DZ35" s="642"/>
      <c r="EA35" s="642"/>
      <c r="EB35" s="642"/>
      <c r="EC35" s="663"/>
    </row>
    <row r="36" spans="2:133" ht="11.25" customHeight="1" x14ac:dyDescent="0.15">
      <c r="B36" s="626" t="s">
        <v>321</v>
      </c>
      <c r="C36" s="627"/>
      <c r="D36" s="627"/>
      <c r="E36" s="627"/>
      <c r="F36" s="627"/>
      <c r="G36" s="627"/>
      <c r="H36" s="627"/>
      <c r="I36" s="627"/>
      <c r="J36" s="627"/>
      <c r="K36" s="627"/>
      <c r="L36" s="627"/>
      <c r="M36" s="627"/>
      <c r="N36" s="627"/>
      <c r="O36" s="627"/>
      <c r="P36" s="627"/>
      <c r="Q36" s="628"/>
      <c r="R36" s="629">
        <v>2383398</v>
      </c>
      <c r="S36" s="630"/>
      <c r="T36" s="630"/>
      <c r="U36" s="630"/>
      <c r="V36" s="630"/>
      <c r="W36" s="630"/>
      <c r="X36" s="630"/>
      <c r="Y36" s="631"/>
      <c r="Z36" s="656">
        <v>18.7</v>
      </c>
      <c r="AA36" s="656"/>
      <c r="AB36" s="656"/>
      <c r="AC36" s="656"/>
      <c r="AD36" s="657" t="s">
        <v>125</v>
      </c>
      <c r="AE36" s="657"/>
      <c r="AF36" s="657"/>
      <c r="AG36" s="657"/>
      <c r="AH36" s="657"/>
      <c r="AI36" s="657"/>
      <c r="AJ36" s="657"/>
      <c r="AK36" s="657"/>
      <c r="AL36" s="632" t="s">
        <v>125</v>
      </c>
      <c r="AM36" s="633"/>
      <c r="AN36" s="633"/>
      <c r="AO36" s="658"/>
      <c r="AP36" s="218"/>
      <c r="AQ36" s="679" t="s">
        <v>322</v>
      </c>
      <c r="AR36" s="680"/>
      <c r="AS36" s="680"/>
      <c r="AT36" s="680"/>
      <c r="AU36" s="680"/>
      <c r="AV36" s="680"/>
      <c r="AW36" s="680"/>
      <c r="AX36" s="680"/>
      <c r="AY36" s="681"/>
      <c r="AZ36" s="682">
        <v>1534918</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42599</v>
      </c>
      <c r="BW36" s="683"/>
      <c r="BX36" s="683"/>
      <c r="BY36" s="683"/>
      <c r="BZ36" s="683"/>
      <c r="CA36" s="683"/>
      <c r="CB36" s="684"/>
      <c r="CD36" s="671" t="s">
        <v>324</v>
      </c>
      <c r="CE36" s="668"/>
      <c r="CF36" s="668"/>
      <c r="CG36" s="668"/>
      <c r="CH36" s="668"/>
      <c r="CI36" s="668"/>
      <c r="CJ36" s="668"/>
      <c r="CK36" s="668"/>
      <c r="CL36" s="668"/>
      <c r="CM36" s="668"/>
      <c r="CN36" s="668"/>
      <c r="CO36" s="668"/>
      <c r="CP36" s="668"/>
      <c r="CQ36" s="669"/>
      <c r="CR36" s="629">
        <v>1774829</v>
      </c>
      <c r="CS36" s="630"/>
      <c r="CT36" s="630"/>
      <c r="CU36" s="630"/>
      <c r="CV36" s="630"/>
      <c r="CW36" s="630"/>
      <c r="CX36" s="630"/>
      <c r="CY36" s="631"/>
      <c r="CZ36" s="632">
        <v>14.3</v>
      </c>
      <c r="DA36" s="642"/>
      <c r="DB36" s="642"/>
      <c r="DC36" s="643"/>
      <c r="DD36" s="635">
        <v>1320128</v>
      </c>
      <c r="DE36" s="630"/>
      <c r="DF36" s="630"/>
      <c r="DG36" s="630"/>
      <c r="DH36" s="630"/>
      <c r="DI36" s="630"/>
      <c r="DJ36" s="630"/>
      <c r="DK36" s="631"/>
      <c r="DL36" s="635">
        <v>1166574</v>
      </c>
      <c r="DM36" s="630"/>
      <c r="DN36" s="630"/>
      <c r="DO36" s="630"/>
      <c r="DP36" s="630"/>
      <c r="DQ36" s="630"/>
      <c r="DR36" s="630"/>
      <c r="DS36" s="630"/>
      <c r="DT36" s="630"/>
      <c r="DU36" s="630"/>
      <c r="DV36" s="631"/>
      <c r="DW36" s="632">
        <v>21.5</v>
      </c>
      <c r="DX36" s="642"/>
      <c r="DY36" s="642"/>
      <c r="DZ36" s="642"/>
      <c r="EA36" s="642"/>
      <c r="EB36" s="642"/>
      <c r="EC36" s="663"/>
    </row>
    <row r="37" spans="2:133" ht="11.25" customHeight="1" x14ac:dyDescent="0.15">
      <c r="B37" s="626" t="s">
        <v>325</v>
      </c>
      <c r="C37" s="627"/>
      <c r="D37" s="627"/>
      <c r="E37" s="627"/>
      <c r="F37" s="627"/>
      <c r="G37" s="627"/>
      <c r="H37" s="627"/>
      <c r="I37" s="627"/>
      <c r="J37" s="627"/>
      <c r="K37" s="627"/>
      <c r="L37" s="627"/>
      <c r="M37" s="627"/>
      <c r="N37" s="627"/>
      <c r="O37" s="627"/>
      <c r="P37" s="627"/>
      <c r="Q37" s="628"/>
      <c r="R37" s="629">
        <v>139396</v>
      </c>
      <c r="S37" s="630"/>
      <c r="T37" s="630"/>
      <c r="U37" s="630"/>
      <c r="V37" s="630"/>
      <c r="W37" s="630"/>
      <c r="X37" s="630"/>
      <c r="Y37" s="631"/>
      <c r="Z37" s="656">
        <v>1.1000000000000001</v>
      </c>
      <c r="AA37" s="656"/>
      <c r="AB37" s="656"/>
      <c r="AC37" s="656"/>
      <c r="AD37" s="657" t="s">
        <v>125</v>
      </c>
      <c r="AE37" s="657"/>
      <c r="AF37" s="657"/>
      <c r="AG37" s="657"/>
      <c r="AH37" s="657"/>
      <c r="AI37" s="657"/>
      <c r="AJ37" s="657"/>
      <c r="AK37" s="657"/>
      <c r="AL37" s="632" t="s">
        <v>125</v>
      </c>
      <c r="AM37" s="633"/>
      <c r="AN37" s="633"/>
      <c r="AO37" s="658"/>
      <c r="AQ37" s="664" t="s">
        <v>326</v>
      </c>
      <c r="AR37" s="665"/>
      <c r="AS37" s="665"/>
      <c r="AT37" s="665"/>
      <c r="AU37" s="665"/>
      <c r="AV37" s="665"/>
      <c r="AW37" s="665"/>
      <c r="AX37" s="665"/>
      <c r="AY37" s="666"/>
      <c r="AZ37" s="629">
        <v>616620</v>
      </c>
      <c r="BA37" s="630"/>
      <c r="BB37" s="630"/>
      <c r="BC37" s="630"/>
      <c r="BD37" s="640"/>
      <c r="BE37" s="640"/>
      <c r="BF37" s="667"/>
      <c r="BG37" s="671" t="s">
        <v>327</v>
      </c>
      <c r="BH37" s="668"/>
      <c r="BI37" s="668"/>
      <c r="BJ37" s="668"/>
      <c r="BK37" s="668"/>
      <c r="BL37" s="668"/>
      <c r="BM37" s="668"/>
      <c r="BN37" s="668"/>
      <c r="BO37" s="668"/>
      <c r="BP37" s="668"/>
      <c r="BQ37" s="668"/>
      <c r="BR37" s="668"/>
      <c r="BS37" s="668"/>
      <c r="BT37" s="668"/>
      <c r="BU37" s="669"/>
      <c r="BV37" s="629">
        <v>14287</v>
      </c>
      <c r="BW37" s="630"/>
      <c r="BX37" s="630"/>
      <c r="BY37" s="630"/>
      <c r="BZ37" s="630"/>
      <c r="CA37" s="630"/>
      <c r="CB37" s="670"/>
      <c r="CD37" s="671" t="s">
        <v>328</v>
      </c>
      <c r="CE37" s="668"/>
      <c r="CF37" s="668"/>
      <c r="CG37" s="668"/>
      <c r="CH37" s="668"/>
      <c r="CI37" s="668"/>
      <c r="CJ37" s="668"/>
      <c r="CK37" s="668"/>
      <c r="CL37" s="668"/>
      <c r="CM37" s="668"/>
      <c r="CN37" s="668"/>
      <c r="CO37" s="668"/>
      <c r="CP37" s="668"/>
      <c r="CQ37" s="669"/>
      <c r="CR37" s="629">
        <v>488027</v>
      </c>
      <c r="CS37" s="640"/>
      <c r="CT37" s="640"/>
      <c r="CU37" s="640"/>
      <c r="CV37" s="640"/>
      <c r="CW37" s="640"/>
      <c r="CX37" s="640"/>
      <c r="CY37" s="641"/>
      <c r="CZ37" s="632">
        <v>3.9</v>
      </c>
      <c r="DA37" s="642"/>
      <c r="DB37" s="642"/>
      <c r="DC37" s="643"/>
      <c r="DD37" s="635">
        <v>475156</v>
      </c>
      <c r="DE37" s="640"/>
      <c r="DF37" s="640"/>
      <c r="DG37" s="640"/>
      <c r="DH37" s="640"/>
      <c r="DI37" s="640"/>
      <c r="DJ37" s="640"/>
      <c r="DK37" s="641"/>
      <c r="DL37" s="635">
        <v>475156</v>
      </c>
      <c r="DM37" s="640"/>
      <c r="DN37" s="640"/>
      <c r="DO37" s="640"/>
      <c r="DP37" s="640"/>
      <c r="DQ37" s="640"/>
      <c r="DR37" s="640"/>
      <c r="DS37" s="640"/>
      <c r="DT37" s="640"/>
      <c r="DU37" s="640"/>
      <c r="DV37" s="641"/>
      <c r="DW37" s="632">
        <v>8.8000000000000007</v>
      </c>
      <c r="DX37" s="642"/>
      <c r="DY37" s="642"/>
      <c r="DZ37" s="642"/>
      <c r="EA37" s="642"/>
      <c r="EB37" s="642"/>
      <c r="EC37" s="663"/>
    </row>
    <row r="38" spans="2:133" ht="11.25" customHeight="1" x14ac:dyDescent="0.15">
      <c r="B38" s="626" t="s">
        <v>329</v>
      </c>
      <c r="C38" s="627"/>
      <c r="D38" s="627"/>
      <c r="E38" s="627"/>
      <c r="F38" s="627"/>
      <c r="G38" s="627"/>
      <c r="H38" s="627"/>
      <c r="I38" s="627"/>
      <c r="J38" s="627"/>
      <c r="K38" s="627"/>
      <c r="L38" s="627"/>
      <c r="M38" s="627"/>
      <c r="N38" s="627"/>
      <c r="O38" s="627"/>
      <c r="P38" s="627"/>
      <c r="Q38" s="628"/>
      <c r="R38" s="629">
        <v>184789</v>
      </c>
      <c r="S38" s="630"/>
      <c r="T38" s="630"/>
      <c r="U38" s="630"/>
      <c r="V38" s="630"/>
      <c r="W38" s="630"/>
      <c r="X38" s="630"/>
      <c r="Y38" s="631"/>
      <c r="Z38" s="656">
        <v>1.4</v>
      </c>
      <c r="AA38" s="656"/>
      <c r="AB38" s="656"/>
      <c r="AC38" s="656"/>
      <c r="AD38" s="657" t="s">
        <v>125</v>
      </c>
      <c r="AE38" s="657"/>
      <c r="AF38" s="657"/>
      <c r="AG38" s="657"/>
      <c r="AH38" s="657"/>
      <c r="AI38" s="657"/>
      <c r="AJ38" s="657"/>
      <c r="AK38" s="657"/>
      <c r="AL38" s="632" t="s">
        <v>125</v>
      </c>
      <c r="AM38" s="633"/>
      <c r="AN38" s="633"/>
      <c r="AO38" s="658"/>
      <c r="AQ38" s="664" t="s">
        <v>330</v>
      </c>
      <c r="AR38" s="665"/>
      <c r="AS38" s="665"/>
      <c r="AT38" s="665"/>
      <c r="AU38" s="665"/>
      <c r="AV38" s="665"/>
      <c r="AW38" s="665"/>
      <c r="AX38" s="665"/>
      <c r="AY38" s="666"/>
      <c r="AZ38" s="629">
        <v>210874</v>
      </c>
      <c r="BA38" s="630"/>
      <c r="BB38" s="630"/>
      <c r="BC38" s="630"/>
      <c r="BD38" s="640"/>
      <c r="BE38" s="640"/>
      <c r="BF38" s="667"/>
      <c r="BG38" s="671" t="s">
        <v>331</v>
      </c>
      <c r="BH38" s="668"/>
      <c r="BI38" s="668"/>
      <c r="BJ38" s="668"/>
      <c r="BK38" s="668"/>
      <c r="BL38" s="668"/>
      <c r="BM38" s="668"/>
      <c r="BN38" s="668"/>
      <c r="BO38" s="668"/>
      <c r="BP38" s="668"/>
      <c r="BQ38" s="668"/>
      <c r="BR38" s="668"/>
      <c r="BS38" s="668"/>
      <c r="BT38" s="668"/>
      <c r="BU38" s="669"/>
      <c r="BV38" s="629">
        <v>2942</v>
      </c>
      <c r="BW38" s="630"/>
      <c r="BX38" s="630"/>
      <c r="BY38" s="630"/>
      <c r="BZ38" s="630"/>
      <c r="CA38" s="630"/>
      <c r="CB38" s="670"/>
      <c r="CD38" s="671" t="s">
        <v>332</v>
      </c>
      <c r="CE38" s="668"/>
      <c r="CF38" s="668"/>
      <c r="CG38" s="668"/>
      <c r="CH38" s="668"/>
      <c r="CI38" s="668"/>
      <c r="CJ38" s="668"/>
      <c r="CK38" s="668"/>
      <c r="CL38" s="668"/>
      <c r="CM38" s="668"/>
      <c r="CN38" s="668"/>
      <c r="CO38" s="668"/>
      <c r="CP38" s="668"/>
      <c r="CQ38" s="669"/>
      <c r="CR38" s="629">
        <v>707424</v>
      </c>
      <c r="CS38" s="630"/>
      <c r="CT38" s="630"/>
      <c r="CU38" s="630"/>
      <c r="CV38" s="630"/>
      <c r="CW38" s="630"/>
      <c r="CX38" s="630"/>
      <c r="CY38" s="631"/>
      <c r="CZ38" s="632">
        <v>5.7</v>
      </c>
      <c r="DA38" s="642"/>
      <c r="DB38" s="642"/>
      <c r="DC38" s="643"/>
      <c r="DD38" s="635">
        <v>570334</v>
      </c>
      <c r="DE38" s="630"/>
      <c r="DF38" s="630"/>
      <c r="DG38" s="630"/>
      <c r="DH38" s="630"/>
      <c r="DI38" s="630"/>
      <c r="DJ38" s="630"/>
      <c r="DK38" s="631"/>
      <c r="DL38" s="635">
        <v>533758</v>
      </c>
      <c r="DM38" s="630"/>
      <c r="DN38" s="630"/>
      <c r="DO38" s="630"/>
      <c r="DP38" s="630"/>
      <c r="DQ38" s="630"/>
      <c r="DR38" s="630"/>
      <c r="DS38" s="630"/>
      <c r="DT38" s="630"/>
      <c r="DU38" s="630"/>
      <c r="DV38" s="631"/>
      <c r="DW38" s="632">
        <v>9.9</v>
      </c>
      <c r="DX38" s="642"/>
      <c r="DY38" s="642"/>
      <c r="DZ38" s="642"/>
      <c r="EA38" s="642"/>
      <c r="EB38" s="642"/>
      <c r="EC38" s="663"/>
    </row>
    <row r="39" spans="2:133" ht="11.25" customHeight="1" x14ac:dyDescent="0.15">
      <c r="B39" s="626" t="s">
        <v>333</v>
      </c>
      <c r="C39" s="627"/>
      <c r="D39" s="627"/>
      <c r="E39" s="627"/>
      <c r="F39" s="627"/>
      <c r="G39" s="627"/>
      <c r="H39" s="627"/>
      <c r="I39" s="627"/>
      <c r="J39" s="627"/>
      <c r="K39" s="627"/>
      <c r="L39" s="627"/>
      <c r="M39" s="627"/>
      <c r="N39" s="627"/>
      <c r="O39" s="627"/>
      <c r="P39" s="627"/>
      <c r="Q39" s="628"/>
      <c r="R39" s="629">
        <v>212033</v>
      </c>
      <c r="S39" s="630"/>
      <c r="T39" s="630"/>
      <c r="U39" s="630"/>
      <c r="V39" s="630"/>
      <c r="W39" s="630"/>
      <c r="X39" s="630"/>
      <c r="Y39" s="631"/>
      <c r="Z39" s="656">
        <v>1.7</v>
      </c>
      <c r="AA39" s="656"/>
      <c r="AB39" s="656"/>
      <c r="AC39" s="656"/>
      <c r="AD39" s="657" t="s">
        <v>125</v>
      </c>
      <c r="AE39" s="657"/>
      <c r="AF39" s="657"/>
      <c r="AG39" s="657"/>
      <c r="AH39" s="657"/>
      <c r="AI39" s="657"/>
      <c r="AJ39" s="657"/>
      <c r="AK39" s="657"/>
      <c r="AL39" s="632" t="s">
        <v>125</v>
      </c>
      <c r="AM39" s="633"/>
      <c r="AN39" s="633"/>
      <c r="AO39" s="658"/>
      <c r="AQ39" s="664" t="s">
        <v>334</v>
      </c>
      <c r="AR39" s="665"/>
      <c r="AS39" s="665"/>
      <c r="AT39" s="665"/>
      <c r="AU39" s="665"/>
      <c r="AV39" s="665"/>
      <c r="AW39" s="665"/>
      <c r="AX39" s="665"/>
      <c r="AY39" s="666"/>
      <c r="AZ39" s="629" t="s">
        <v>125</v>
      </c>
      <c r="BA39" s="630"/>
      <c r="BB39" s="630"/>
      <c r="BC39" s="630"/>
      <c r="BD39" s="640"/>
      <c r="BE39" s="640"/>
      <c r="BF39" s="667"/>
      <c r="BG39" s="671" t="s">
        <v>335</v>
      </c>
      <c r="BH39" s="668"/>
      <c r="BI39" s="668"/>
      <c r="BJ39" s="668"/>
      <c r="BK39" s="668"/>
      <c r="BL39" s="668"/>
      <c r="BM39" s="668"/>
      <c r="BN39" s="668"/>
      <c r="BO39" s="668"/>
      <c r="BP39" s="668"/>
      <c r="BQ39" s="668"/>
      <c r="BR39" s="668"/>
      <c r="BS39" s="668"/>
      <c r="BT39" s="668"/>
      <c r="BU39" s="669"/>
      <c r="BV39" s="629">
        <v>4453</v>
      </c>
      <c r="BW39" s="630"/>
      <c r="BX39" s="630"/>
      <c r="BY39" s="630"/>
      <c r="BZ39" s="630"/>
      <c r="CA39" s="630"/>
      <c r="CB39" s="670"/>
      <c r="CD39" s="671" t="s">
        <v>336</v>
      </c>
      <c r="CE39" s="668"/>
      <c r="CF39" s="668"/>
      <c r="CG39" s="668"/>
      <c r="CH39" s="668"/>
      <c r="CI39" s="668"/>
      <c r="CJ39" s="668"/>
      <c r="CK39" s="668"/>
      <c r="CL39" s="668"/>
      <c r="CM39" s="668"/>
      <c r="CN39" s="668"/>
      <c r="CO39" s="668"/>
      <c r="CP39" s="668"/>
      <c r="CQ39" s="669"/>
      <c r="CR39" s="629">
        <v>549994</v>
      </c>
      <c r="CS39" s="640"/>
      <c r="CT39" s="640"/>
      <c r="CU39" s="640"/>
      <c r="CV39" s="640"/>
      <c r="CW39" s="640"/>
      <c r="CX39" s="640"/>
      <c r="CY39" s="641"/>
      <c r="CZ39" s="632">
        <v>4.4000000000000004</v>
      </c>
      <c r="DA39" s="642"/>
      <c r="DB39" s="642"/>
      <c r="DC39" s="643"/>
      <c r="DD39" s="635">
        <v>545611</v>
      </c>
      <c r="DE39" s="640"/>
      <c r="DF39" s="640"/>
      <c r="DG39" s="640"/>
      <c r="DH39" s="640"/>
      <c r="DI39" s="640"/>
      <c r="DJ39" s="640"/>
      <c r="DK39" s="641"/>
      <c r="DL39" s="635" t="s">
        <v>125</v>
      </c>
      <c r="DM39" s="640"/>
      <c r="DN39" s="640"/>
      <c r="DO39" s="640"/>
      <c r="DP39" s="640"/>
      <c r="DQ39" s="640"/>
      <c r="DR39" s="640"/>
      <c r="DS39" s="640"/>
      <c r="DT39" s="640"/>
      <c r="DU39" s="640"/>
      <c r="DV39" s="641"/>
      <c r="DW39" s="632" t="s">
        <v>125</v>
      </c>
      <c r="DX39" s="642"/>
      <c r="DY39" s="642"/>
      <c r="DZ39" s="642"/>
      <c r="EA39" s="642"/>
      <c r="EB39" s="642"/>
      <c r="EC39" s="663"/>
    </row>
    <row r="40" spans="2:133" ht="11.25" customHeight="1" x14ac:dyDescent="0.15">
      <c r="B40" s="626" t="s">
        <v>337</v>
      </c>
      <c r="C40" s="627"/>
      <c r="D40" s="627"/>
      <c r="E40" s="627"/>
      <c r="F40" s="627"/>
      <c r="G40" s="627"/>
      <c r="H40" s="627"/>
      <c r="I40" s="627"/>
      <c r="J40" s="627"/>
      <c r="K40" s="627"/>
      <c r="L40" s="627"/>
      <c r="M40" s="627"/>
      <c r="N40" s="627"/>
      <c r="O40" s="627"/>
      <c r="P40" s="627"/>
      <c r="Q40" s="628"/>
      <c r="R40" s="629">
        <v>847100</v>
      </c>
      <c r="S40" s="630"/>
      <c r="T40" s="630"/>
      <c r="U40" s="630"/>
      <c r="V40" s="630"/>
      <c r="W40" s="630"/>
      <c r="X40" s="630"/>
      <c r="Y40" s="631"/>
      <c r="Z40" s="656">
        <v>6.6</v>
      </c>
      <c r="AA40" s="656"/>
      <c r="AB40" s="656"/>
      <c r="AC40" s="656"/>
      <c r="AD40" s="657" t="s">
        <v>125</v>
      </c>
      <c r="AE40" s="657"/>
      <c r="AF40" s="657"/>
      <c r="AG40" s="657"/>
      <c r="AH40" s="657"/>
      <c r="AI40" s="657"/>
      <c r="AJ40" s="657"/>
      <c r="AK40" s="657"/>
      <c r="AL40" s="632" t="s">
        <v>125</v>
      </c>
      <c r="AM40" s="633"/>
      <c r="AN40" s="633"/>
      <c r="AO40" s="658"/>
      <c r="AQ40" s="664" t="s">
        <v>338</v>
      </c>
      <c r="AR40" s="665"/>
      <c r="AS40" s="665"/>
      <c r="AT40" s="665"/>
      <c r="AU40" s="665"/>
      <c r="AV40" s="665"/>
      <c r="AW40" s="665"/>
      <c r="AX40" s="665"/>
      <c r="AY40" s="666"/>
      <c r="AZ40" s="629" t="s">
        <v>125</v>
      </c>
      <c r="BA40" s="630"/>
      <c r="BB40" s="630"/>
      <c r="BC40" s="630"/>
      <c r="BD40" s="640"/>
      <c r="BE40" s="640"/>
      <c r="BF40" s="667"/>
      <c r="BG40" s="672" t="s">
        <v>339</v>
      </c>
      <c r="BH40" s="673"/>
      <c r="BI40" s="673"/>
      <c r="BJ40" s="673"/>
      <c r="BK40" s="673"/>
      <c r="BL40" s="364"/>
      <c r="BM40" s="668" t="s">
        <v>340</v>
      </c>
      <c r="BN40" s="668"/>
      <c r="BO40" s="668"/>
      <c r="BP40" s="668"/>
      <c r="BQ40" s="668"/>
      <c r="BR40" s="668"/>
      <c r="BS40" s="668"/>
      <c r="BT40" s="668"/>
      <c r="BU40" s="669"/>
      <c r="BV40" s="629">
        <v>85</v>
      </c>
      <c r="BW40" s="630"/>
      <c r="BX40" s="630"/>
      <c r="BY40" s="630"/>
      <c r="BZ40" s="630"/>
      <c r="CA40" s="630"/>
      <c r="CB40" s="670"/>
      <c r="CD40" s="671" t="s">
        <v>341</v>
      </c>
      <c r="CE40" s="668"/>
      <c r="CF40" s="668"/>
      <c r="CG40" s="668"/>
      <c r="CH40" s="668"/>
      <c r="CI40" s="668"/>
      <c r="CJ40" s="668"/>
      <c r="CK40" s="668"/>
      <c r="CL40" s="668"/>
      <c r="CM40" s="668"/>
      <c r="CN40" s="668"/>
      <c r="CO40" s="668"/>
      <c r="CP40" s="668"/>
      <c r="CQ40" s="669"/>
      <c r="CR40" s="629">
        <v>384848</v>
      </c>
      <c r="CS40" s="630"/>
      <c r="CT40" s="630"/>
      <c r="CU40" s="630"/>
      <c r="CV40" s="630"/>
      <c r="CW40" s="630"/>
      <c r="CX40" s="630"/>
      <c r="CY40" s="631"/>
      <c r="CZ40" s="632">
        <v>3.1</v>
      </c>
      <c r="DA40" s="642"/>
      <c r="DB40" s="642"/>
      <c r="DC40" s="643"/>
      <c r="DD40" s="635">
        <v>346848</v>
      </c>
      <c r="DE40" s="630"/>
      <c r="DF40" s="630"/>
      <c r="DG40" s="630"/>
      <c r="DH40" s="630"/>
      <c r="DI40" s="630"/>
      <c r="DJ40" s="630"/>
      <c r="DK40" s="631"/>
      <c r="DL40" s="635" t="s">
        <v>125</v>
      </c>
      <c r="DM40" s="630"/>
      <c r="DN40" s="630"/>
      <c r="DO40" s="630"/>
      <c r="DP40" s="630"/>
      <c r="DQ40" s="630"/>
      <c r="DR40" s="630"/>
      <c r="DS40" s="630"/>
      <c r="DT40" s="630"/>
      <c r="DU40" s="630"/>
      <c r="DV40" s="631"/>
      <c r="DW40" s="632" t="s">
        <v>125</v>
      </c>
      <c r="DX40" s="642"/>
      <c r="DY40" s="642"/>
      <c r="DZ40" s="642"/>
      <c r="EA40" s="642"/>
      <c r="EB40" s="642"/>
      <c r="EC40" s="663"/>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125</v>
      </c>
      <c r="S41" s="630"/>
      <c r="T41" s="630"/>
      <c r="U41" s="630"/>
      <c r="V41" s="630"/>
      <c r="W41" s="630"/>
      <c r="X41" s="630"/>
      <c r="Y41" s="631"/>
      <c r="Z41" s="656" t="s">
        <v>125</v>
      </c>
      <c r="AA41" s="656"/>
      <c r="AB41" s="656"/>
      <c r="AC41" s="656"/>
      <c r="AD41" s="657" t="s">
        <v>125</v>
      </c>
      <c r="AE41" s="657"/>
      <c r="AF41" s="657"/>
      <c r="AG41" s="657"/>
      <c r="AH41" s="657"/>
      <c r="AI41" s="657"/>
      <c r="AJ41" s="657"/>
      <c r="AK41" s="657"/>
      <c r="AL41" s="632" t="s">
        <v>125</v>
      </c>
      <c r="AM41" s="633"/>
      <c r="AN41" s="633"/>
      <c r="AO41" s="658"/>
      <c r="AQ41" s="664" t="s">
        <v>343</v>
      </c>
      <c r="AR41" s="665"/>
      <c r="AS41" s="665"/>
      <c r="AT41" s="665"/>
      <c r="AU41" s="665"/>
      <c r="AV41" s="665"/>
      <c r="AW41" s="665"/>
      <c r="AX41" s="665"/>
      <c r="AY41" s="666"/>
      <c r="AZ41" s="629">
        <v>188051</v>
      </c>
      <c r="BA41" s="630"/>
      <c r="BB41" s="630"/>
      <c r="BC41" s="630"/>
      <c r="BD41" s="640"/>
      <c r="BE41" s="640"/>
      <c r="BF41" s="667"/>
      <c r="BG41" s="672"/>
      <c r="BH41" s="673"/>
      <c r="BI41" s="673"/>
      <c r="BJ41" s="673"/>
      <c r="BK41" s="673"/>
      <c r="BL41" s="364"/>
      <c r="BM41" s="668" t="s">
        <v>344</v>
      </c>
      <c r="BN41" s="668"/>
      <c r="BO41" s="668"/>
      <c r="BP41" s="668"/>
      <c r="BQ41" s="668"/>
      <c r="BR41" s="668"/>
      <c r="BS41" s="668"/>
      <c r="BT41" s="668"/>
      <c r="BU41" s="669"/>
      <c r="BV41" s="629" t="s">
        <v>125</v>
      </c>
      <c r="BW41" s="630"/>
      <c r="BX41" s="630"/>
      <c r="BY41" s="630"/>
      <c r="BZ41" s="630"/>
      <c r="CA41" s="630"/>
      <c r="CB41" s="670"/>
      <c r="CD41" s="671" t="s">
        <v>345</v>
      </c>
      <c r="CE41" s="668"/>
      <c r="CF41" s="668"/>
      <c r="CG41" s="668"/>
      <c r="CH41" s="668"/>
      <c r="CI41" s="668"/>
      <c r="CJ41" s="668"/>
      <c r="CK41" s="668"/>
      <c r="CL41" s="668"/>
      <c r="CM41" s="668"/>
      <c r="CN41" s="668"/>
      <c r="CO41" s="668"/>
      <c r="CP41" s="668"/>
      <c r="CQ41" s="669"/>
      <c r="CR41" s="629" t="s">
        <v>125</v>
      </c>
      <c r="CS41" s="640"/>
      <c r="CT41" s="640"/>
      <c r="CU41" s="640"/>
      <c r="CV41" s="640"/>
      <c r="CW41" s="640"/>
      <c r="CX41" s="640"/>
      <c r="CY41" s="641"/>
      <c r="CZ41" s="632" t="s">
        <v>125</v>
      </c>
      <c r="DA41" s="642"/>
      <c r="DB41" s="642"/>
      <c r="DC41" s="643"/>
      <c r="DD41" s="635" t="s">
        <v>125</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125</v>
      </c>
      <c r="S42" s="630"/>
      <c r="T42" s="630"/>
      <c r="U42" s="630"/>
      <c r="V42" s="630"/>
      <c r="W42" s="630"/>
      <c r="X42" s="630"/>
      <c r="Y42" s="631"/>
      <c r="Z42" s="656" t="s">
        <v>125</v>
      </c>
      <c r="AA42" s="656"/>
      <c r="AB42" s="656"/>
      <c r="AC42" s="656"/>
      <c r="AD42" s="657" t="s">
        <v>125</v>
      </c>
      <c r="AE42" s="657"/>
      <c r="AF42" s="657"/>
      <c r="AG42" s="657"/>
      <c r="AH42" s="657"/>
      <c r="AI42" s="657"/>
      <c r="AJ42" s="657"/>
      <c r="AK42" s="657"/>
      <c r="AL42" s="632" t="s">
        <v>125</v>
      </c>
      <c r="AM42" s="633"/>
      <c r="AN42" s="633"/>
      <c r="AO42" s="658"/>
      <c r="AQ42" s="676" t="s">
        <v>347</v>
      </c>
      <c r="AR42" s="677"/>
      <c r="AS42" s="677"/>
      <c r="AT42" s="677"/>
      <c r="AU42" s="677"/>
      <c r="AV42" s="677"/>
      <c r="AW42" s="677"/>
      <c r="AX42" s="677"/>
      <c r="AY42" s="678"/>
      <c r="AZ42" s="609">
        <v>519373</v>
      </c>
      <c r="BA42" s="644"/>
      <c r="BB42" s="644"/>
      <c r="BC42" s="644"/>
      <c r="BD42" s="610"/>
      <c r="BE42" s="610"/>
      <c r="BF42" s="659"/>
      <c r="BG42" s="674"/>
      <c r="BH42" s="675"/>
      <c r="BI42" s="675"/>
      <c r="BJ42" s="675"/>
      <c r="BK42" s="675"/>
      <c r="BL42" s="365"/>
      <c r="BM42" s="660" t="s">
        <v>348</v>
      </c>
      <c r="BN42" s="660"/>
      <c r="BO42" s="660"/>
      <c r="BP42" s="660"/>
      <c r="BQ42" s="660"/>
      <c r="BR42" s="660"/>
      <c r="BS42" s="660"/>
      <c r="BT42" s="660"/>
      <c r="BU42" s="661"/>
      <c r="BV42" s="609">
        <v>342</v>
      </c>
      <c r="BW42" s="644"/>
      <c r="BX42" s="644"/>
      <c r="BY42" s="644"/>
      <c r="BZ42" s="644"/>
      <c r="CA42" s="644"/>
      <c r="CB42" s="662"/>
      <c r="CD42" s="626" t="s">
        <v>349</v>
      </c>
      <c r="CE42" s="627"/>
      <c r="CF42" s="627"/>
      <c r="CG42" s="627"/>
      <c r="CH42" s="627"/>
      <c r="CI42" s="627"/>
      <c r="CJ42" s="627"/>
      <c r="CK42" s="627"/>
      <c r="CL42" s="627"/>
      <c r="CM42" s="627"/>
      <c r="CN42" s="627"/>
      <c r="CO42" s="627"/>
      <c r="CP42" s="627"/>
      <c r="CQ42" s="628"/>
      <c r="CR42" s="629">
        <v>1842221</v>
      </c>
      <c r="CS42" s="640"/>
      <c r="CT42" s="640"/>
      <c r="CU42" s="640"/>
      <c r="CV42" s="640"/>
      <c r="CW42" s="640"/>
      <c r="CX42" s="640"/>
      <c r="CY42" s="641"/>
      <c r="CZ42" s="632">
        <v>14.9</v>
      </c>
      <c r="DA42" s="642"/>
      <c r="DB42" s="642"/>
      <c r="DC42" s="643"/>
      <c r="DD42" s="635">
        <v>599436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350</v>
      </c>
      <c r="C43" s="627"/>
      <c r="D43" s="627"/>
      <c r="E43" s="627"/>
      <c r="F43" s="627"/>
      <c r="G43" s="627"/>
      <c r="H43" s="627"/>
      <c r="I43" s="627"/>
      <c r="J43" s="627"/>
      <c r="K43" s="627"/>
      <c r="L43" s="627"/>
      <c r="M43" s="627"/>
      <c r="N43" s="627"/>
      <c r="O43" s="627"/>
      <c r="P43" s="627"/>
      <c r="Q43" s="628"/>
      <c r="R43" s="629" t="s">
        <v>125</v>
      </c>
      <c r="S43" s="630"/>
      <c r="T43" s="630"/>
      <c r="U43" s="630"/>
      <c r="V43" s="630"/>
      <c r="W43" s="630"/>
      <c r="X43" s="630"/>
      <c r="Y43" s="631"/>
      <c r="Z43" s="656" t="s">
        <v>125</v>
      </c>
      <c r="AA43" s="656"/>
      <c r="AB43" s="656"/>
      <c r="AC43" s="656"/>
      <c r="AD43" s="657" t="s">
        <v>125</v>
      </c>
      <c r="AE43" s="657"/>
      <c r="AF43" s="657"/>
      <c r="AG43" s="657"/>
      <c r="AH43" s="657"/>
      <c r="AI43" s="657"/>
      <c r="AJ43" s="657"/>
      <c r="AK43" s="657"/>
      <c r="AL43" s="632" t="s">
        <v>125</v>
      </c>
      <c r="AM43" s="633"/>
      <c r="AN43" s="633"/>
      <c r="AO43" s="658"/>
      <c r="BV43" s="219"/>
      <c r="BW43" s="219"/>
      <c r="BX43" s="219"/>
      <c r="BY43" s="219"/>
      <c r="BZ43" s="219"/>
      <c r="CA43" s="219"/>
      <c r="CB43" s="219"/>
      <c r="CD43" s="626" t="s">
        <v>351</v>
      </c>
      <c r="CE43" s="627"/>
      <c r="CF43" s="627"/>
      <c r="CG43" s="627"/>
      <c r="CH43" s="627"/>
      <c r="CI43" s="627"/>
      <c r="CJ43" s="627"/>
      <c r="CK43" s="627"/>
      <c r="CL43" s="627"/>
      <c r="CM43" s="627"/>
      <c r="CN43" s="627"/>
      <c r="CO43" s="627"/>
      <c r="CP43" s="627"/>
      <c r="CQ43" s="628"/>
      <c r="CR43" s="629">
        <v>72409</v>
      </c>
      <c r="CS43" s="640"/>
      <c r="CT43" s="640"/>
      <c r="CU43" s="640"/>
      <c r="CV43" s="640"/>
      <c r="CW43" s="640"/>
      <c r="CX43" s="640"/>
      <c r="CY43" s="641"/>
      <c r="CZ43" s="632">
        <v>0.6</v>
      </c>
      <c r="DA43" s="642"/>
      <c r="DB43" s="642"/>
      <c r="DC43" s="643"/>
      <c r="DD43" s="635">
        <v>72409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352</v>
      </c>
      <c r="C44" s="607"/>
      <c r="D44" s="607"/>
      <c r="E44" s="607"/>
      <c r="F44" s="607"/>
      <c r="G44" s="607"/>
      <c r="H44" s="607"/>
      <c r="I44" s="607"/>
      <c r="J44" s="607"/>
      <c r="K44" s="607"/>
      <c r="L44" s="607"/>
      <c r="M44" s="607"/>
      <c r="N44" s="607"/>
      <c r="O44" s="607"/>
      <c r="P44" s="607"/>
      <c r="Q44" s="608"/>
      <c r="R44" s="609">
        <v>12777740</v>
      </c>
      <c r="S44" s="644"/>
      <c r="T44" s="644"/>
      <c r="U44" s="644"/>
      <c r="V44" s="644"/>
      <c r="W44" s="644"/>
      <c r="X44" s="644"/>
      <c r="Y44" s="645"/>
      <c r="Z44" s="646">
        <v>100</v>
      </c>
      <c r="AA44" s="646"/>
      <c r="AB44" s="646"/>
      <c r="AC44" s="646"/>
      <c r="AD44" s="647">
        <v>5417395</v>
      </c>
      <c r="AE44" s="647"/>
      <c r="AF44" s="647"/>
      <c r="AG44" s="647"/>
      <c r="AH44" s="647"/>
      <c r="AI44" s="647"/>
      <c r="AJ44" s="647"/>
      <c r="AK44" s="647"/>
      <c r="AL44" s="612">
        <v>100</v>
      </c>
      <c r="AM44" s="648"/>
      <c r="AN44" s="648"/>
      <c r="AO44" s="649"/>
      <c r="CD44" s="650" t="s">
        <v>299</v>
      </c>
      <c r="CE44" s="651"/>
      <c r="CF44" s="626" t="s">
        <v>353</v>
      </c>
      <c r="CG44" s="627"/>
      <c r="CH44" s="627"/>
      <c r="CI44" s="627"/>
      <c r="CJ44" s="627"/>
      <c r="CK44" s="627"/>
      <c r="CL44" s="627"/>
      <c r="CM44" s="627"/>
      <c r="CN44" s="627"/>
      <c r="CO44" s="627"/>
      <c r="CP44" s="627"/>
      <c r="CQ44" s="628"/>
      <c r="CR44" s="629">
        <v>1758801</v>
      </c>
      <c r="CS44" s="630"/>
      <c r="CT44" s="630"/>
      <c r="CU44" s="630"/>
      <c r="CV44" s="630"/>
      <c r="CW44" s="630"/>
      <c r="CX44" s="630"/>
      <c r="CY44" s="631"/>
      <c r="CZ44" s="632">
        <v>14.2</v>
      </c>
      <c r="DA44" s="633"/>
      <c r="DB44" s="633"/>
      <c r="DC44" s="634"/>
      <c r="DD44" s="635">
        <v>536216</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354</v>
      </c>
      <c r="CG45" s="627"/>
      <c r="CH45" s="627"/>
      <c r="CI45" s="627"/>
      <c r="CJ45" s="627"/>
      <c r="CK45" s="627"/>
      <c r="CL45" s="627"/>
      <c r="CM45" s="627"/>
      <c r="CN45" s="627"/>
      <c r="CO45" s="627"/>
      <c r="CP45" s="627"/>
      <c r="CQ45" s="628"/>
      <c r="CR45" s="629">
        <v>410867</v>
      </c>
      <c r="CS45" s="640"/>
      <c r="CT45" s="640"/>
      <c r="CU45" s="640"/>
      <c r="CV45" s="640"/>
      <c r="CW45" s="640"/>
      <c r="CX45" s="640"/>
      <c r="CY45" s="641"/>
      <c r="CZ45" s="632">
        <v>3.3</v>
      </c>
      <c r="DA45" s="642"/>
      <c r="DB45" s="642"/>
      <c r="DC45" s="643"/>
      <c r="DD45" s="635">
        <v>34496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356</v>
      </c>
      <c r="CG46" s="627"/>
      <c r="CH46" s="627"/>
      <c r="CI46" s="627"/>
      <c r="CJ46" s="627"/>
      <c r="CK46" s="627"/>
      <c r="CL46" s="627"/>
      <c r="CM46" s="627"/>
      <c r="CN46" s="627"/>
      <c r="CO46" s="627"/>
      <c r="CP46" s="627"/>
      <c r="CQ46" s="628"/>
      <c r="CR46" s="629">
        <v>1347934</v>
      </c>
      <c r="CS46" s="630"/>
      <c r="CT46" s="630"/>
      <c r="CU46" s="630"/>
      <c r="CV46" s="630"/>
      <c r="CW46" s="630"/>
      <c r="CX46" s="630"/>
      <c r="CY46" s="631"/>
      <c r="CZ46" s="632">
        <v>10.9</v>
      </c>
      <c r="DA46" s="633"/>
      <c r="DB46" s="633"/>
      <c r="DC46" s="634"/>
      <c r="DD46" s="635">
        <v>501720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358</v>
      </c>
      <c r="CG47" s="627"/>
      <c r="CH47" s="627"/>
      <c r="CI47" s="627"/>
      <c r="CJ47" s="627"/>
      <c r="CK47" s="627"/>
      <c r="CL47" s="627"/>
      <c r="CM47" s="627"/>
      <c r="CN47" s="627"/>
      <c r="CO47" s="627"/>
      <c r="CP47" s="627"/>
      <c r="CQ47" s="628"/>
      <c r="CR47" s="629">
        <v>83420</v>
      </c>
      <c r="CS47" s="640"/>
      <c r="CT47" s="640"/>
      <c r="CU47" s="640"/>
      <c r="CV47" s="640"/>
      <c r="CW47" s="640"/>
      <c r="CX47" s="640"/>
      <c r="CY47" s="641"/>
      <c r="CZ47" s="632">
        <v>0.7</v>
      </c>
      <c r="DA47" s="642"/>
      <c r="DB47" s="642"/>
      <c r="DC47" s="643"/>
      <c r="DD47" s="635">
        <v>63220</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360</v>
      </c>
      <c r="CG48" s="627"/>
      <c r="CH48" s="627"/>
      <c r="CI48" s="627"/>
      <c r="CJ48" s="627"/>
      <c r="CK48" s="627"/>
      <c r="CL48" s="627"/>
      <c r="CM48" s="627"/>
      <c r="CN48" s="627"/>
      <c r="CO48" s="627"/>
      <c r="CP48" s="627"/>
      <c r="CQ48" s="628"/>
      <c r="CR48" s="629" t="s">
        <v>125</v>
      </c>
      <c r="CS48" s="630"/>
      <c r="CT48" s="630"/>
      <c r="CU48" s="630"/>
      <c r="CV48" s="630"/>
      <c r="CW48" s="630"/>
      <c r="CX48" s="630"/>
      <c r="CY48" s="631"/>
      <c r="CZ48" s="632" t="s">
        <v>125</v>
      </c>
      <c r="DA48" s="633"/>
      <c r="DB48" s="633"/>
      <c r="DC48" s="634"/>
      <c r="DD48" s="635" t="s">
        <v>125</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361</v>
      </c>
      <c r="CE49" s="607"/>
      <c r="CF49" s="607"/>
      <c r="CG49" s="607"/>
      <c r="CH49" s="607"/>
      <c r="CI49" s="607"/>
      <c r="CJ49" s="607"/>
      <c r="CK49" s="607"/>
      <c r="CL49" s="607"/>
      <c r="CM49" s="607"/>
      <c r="CN49" s="607"/>
      <c r="CO49" s="607"/>
      <c r="CP49" s="607"/>
      <c r="CQ49" s="608"/>
      <c r="CR49" s="609">
        <v>12378902</v>
      </c>
      <c r="CS49" s="610"/>
      <c r="CT49" s="610"/>
      <c r="CU49" s="610"/>
      <c r="CV49" s="610"/>
      <c r="CW49" s="610"/>
      <c r="CX49" s="610"/>
      <c r="CY49" s="611"/>
      <c r="CZ49" s="612">
        <v>100</v>
      </c>
      <c r="DA49" s="613"/>
      <c r="DB49" s="613"/>
      <c r="DC49" s="614"/>
      <c r="DD49" s="615">
        <v>8070613</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FVDjT9rR8gaM39AdbjrAB4OWai/N0lKNb83XO4JUZ/bAV2dGyYnhtlBjv+EL94CaV+ijQdU7XqT60fPnxMZvgA==" saltValue="06QIaHbnLOnTuO3B3j+Gs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363</v>
      </c>
      <c r="DK2" s="1121"/>
      <c r="DL2" s="1121"/>
      <c r="DM2" s="1121"/>
      <c r="DN2" s="1121"/>
      <c r="DO2" s="1122"/>
      <c r="DP2" s="224"/>
      <c r="DQ2" s="1120" t="s">
        <v>364</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367</v>
      </c>
      <c r="B5" s="1025"/>
      <c r="C5" s="1025"/>
      <c r="D5" s="1025"/>
      <c r="E5" s="1025"/>
      <c r="F5" s="1025"/>
      <c r="G5" s="1025"/>
      <c r="H5" s="1025"/>
      <c r="I5" s="1025"/>
      <c r="J5" s="1025"/>
      <c r="K5" s="1025"/>
      <c r="L5" s="1025"/>
      <c r="M5" s="1025"/>
      <c r="N5" s="1025"/>
      <c r="O5" s="1025"/>
      <c r="P5" s="1026"/>
      <c r="Q5" s="1030" t="s">
        <v>368</v>
      </c>
      <c r="R5" s="1031"/>
      <c r="S5" s="1031"/>
      <c r="T5" s="1031"/>
      <c r="U5" s="1032"/>
      <c r="V5" s="1030" t="s">
        <v>369</v>
      </c>
      <c r="W5" s="1031"/>
      <c r="X5" s="1031"/>
      <c r="Y5" s="1031"/>
      <c r="Z5" s="1032"/>
      <c r="AA5" s="1030" t="s">
        <v>370</v>
      </c>
      <c r="AB5" s="1031"/>
      <c r="AC5" s="1031"/>
      <c r="AD5" s="1031"/>
      <c r="AE5" s="1031"/>
      <c r="AF5" s="1123" t="s">
        <v>371</v>
      </c>
      <c r="AG5" s="1031"/>
      <c r="AH5" s="1031"/>
      <c r="AI5" s="1031"/>
      <c r="AJ5" s="1044"/>
      <c r="AK5" s="1031" t="s">
        <v>372</v>
      </c>
      <c r="AL5" s="1031"/>
      <c r="AM5" s="1031"/>
      <c r="AN5" s="1031"/>
      <c r="AO5" s="1032"/>
      <c r="AP5" s="1030" t="s">
        <v>373</v>
      </c>
      <c r="AQ5" s="1031"/>
      <c r="AR5" s="1031"/>
      <c r="AS5" s="1031"/>
      <c r="AT5" s="1032"/>
      <c r="AU5" s="1030" t="s">
        <v>374</v>
      </c>
      <c r="AV5" s="1031"/>
      <c r="AW5" s="1031"/>
      <c r="AX5" s="1031"/>
      <c r="AY5" s="1044"/>
      <c r="AZ5" s="228"/>
      <c r="BA5" s="228"/>
      <c r="BB5" s="228"/>
      <c r="BC5" s="228"/>
      <c r="BD5" s="228"/>
      <c r="BE5" s="229"/>
      <c r="BF5" s="229"/>
      <c r="BG5" s="229"/>
      <c r="BH5" s="229"/>
      <c r="BI5" s="229"/>
      <c r="BJ5" s="229"/>
      <c r="BK5" s="229"/>
      <c r="BL5" s="229"/>
      <c r="BM5" s="229"/>
      <c r="BN5" s="229"/>
      <c r="BO5" s="229"/>
      <c r="BP5" s="229"/>
      <c r="BQ5" s="1024" t="s">
        <v>375</v>
      </c>
      <c r="BR5" s="1025"/>
      <c r="BS5" s="1025"/>
      <c r="BT5" s="1025"/>
      <c r="BU5" s="1025"/>
      <c r="BV5" s="1025"/>
      <c r="BW5" s="1025"/>
      <c r="BX5" s="1025"/>
      <c r="BY5" s="1025"/>
      <c r="BZ5" s="1025"/>
      <c r="CA5" s="1025"/>
      <c r="CB5" s="1025"/>
      <c r="CC5" s="1025"/>
      <c r="CD5" s="1025"/>
      <c r="CE5" s="1025"/>
      <c r="CF5" s="1025"/>
      <c r="CG5" s="1026"/>
      <c r="CH5" s="1030" t="s">
        <v>376</v>
      </c>
      <c r="CI5" s="1031"/>
      <c r="CJ5" s="1031"/>
      <c r="CK5" s="1031"/>
      <c r="CL5" s="1032"/>
      <c r="CM5" s="1030" t="s">
        <v>377</v>
      </c>
      <c r="CN5" s="1031"/>
      <c r="CO5" s="1031"/>
      <c r="CP5" s="1031"/>
      <c r="CQ5" s="1032"/>
      <c r="CR5" s="1030" t="s">
        <v>378</v>
      </c>
      <c r="CS5" s="1031"/>
      <c r="CT5" s="1031"/>
      <c r="CU5" s="1031"/>
      <c r="CV5" s="1032"/>
      <c r="CW5" s="1030" t="s">
        <v>379</v>
      </c>
      <c r="CX5" s="1031"/>
      <c r="CY5" s="1031"/>
      <c r="CZ5" s="1031"/>
      <c r="DA5" s="1032"/>
      <c r="DB5" s="1030" t="s">
        <v>380</v>
      </c>
      <c r="DC5" s="1031"/>
      <c r="DD5" s="1031"/>
      <c r="DE5" s="1031"/>
      <c r="DF5" s="1032"/>
      <c r="DG5" s="1113" t="s">
        <v>381</v>
      </c>
      <c r="DH5" s="1114"/>
      <c r="DI5" s="1114"/>
      <c r="DJ5" s="1114"/>
      <c r="DK5" s="1115"/>
      <c r="DL5" s="1113" t="s">
        <v>382</v>
      </c>
      <c r="DM5" s="1114"/>
      <c r="DN5" s="1114"/>
      <c r="DO5" s="1114"/>
      <c r="DP5" s="1115"/>
      <c r="DQ5" s="1030" t="s">
        <v>383</v>
      </c>
      <c r="DR5" s="1031"/>
      <c r="DS5" s="1031"/>
      <c r="DT5" s="1031"/>
      <c r="DU5" s="1032"/>
      <c r="DV5" s="1030" t="s">
        <v>374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384</v>
      </c>
      <c r="C7" s="1077"/>
      <c r="D7" s="1077"/>
      <c r="E7" s="1077"/>
      <c r="F7" s="1077"/>
      <c r="G7" s="1077"/>
      <c r="H7" s="1077"/>
      <c r="I7" s="1077"/>
      <c r="J7" s="1077"/>
      <c r="K7" s="1077"/>
      <c r="L7" s="1077"/>
      <c r="M7" s="1077"/>
      <c r="N7" s="1077"/>
      <c r="O7" s="1077"/>
      <c r="P7" s="1078"/>
      <c r="Q7" s="1131">
        <v>12737</v>
      </c>
      <c r="R7" s="1132"/>
      <c r="S7" s="1132"/>
      <c r="T7" s="1132"/>
      <c r="U7" s="1132"/>
      <c r="V7" s="1132">
        <v>12341</v>
      </c>
      <c r="W7" s="1132"/>
      <c r="X7" s="1132"/>
      <c r="Y7" s="1132"/>
      <c r="Z7" s="1132"/>
      <c r="AA7" s="1132">
        <v>396</v>
      </c>
      <c r="AB7" s="1132"/>
      <c r="AC7" s="1132"/>
      <c r="AD7" s="1132"/>
      <c r="AE7" s="1133"/>
      <c r="AF7" s="1134">
        <v>351</v>
      </c>
      <c r="AG7" s="1135"/>
      <c r="AH7" s="1135"/>
      <c r="AI7" s="1135"/>
      <c r="AJ7" s="1136"/>
      <c r="AK7" s="1137">
        <v>144</v>
      </c>
      <c r="AL7" s="1138"/>
      <c r="AM7" s="1138"/>
      <c r="AN7" s="1138"/>
      <c r="AO7" s="1138"/>
      <c r="AP7" s="1138">
        <v>8739</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584</v>
      </c>
      <c r="BT7" s="1129"/>
      <c r="BU7" s="1129"/>
      <c r="BV7" s="1129"/>
      <c r="BW7" s="1129"/>
      <c r="BX7" s="1129"/>
      <c r="BY7" s="1129"/>
      <c r="BZ7" s="1129"/>
      <c r="CA7" s="1129"/>
      <c r="CB7" s="1129"/>
      <c r="CC7" s="1129"/>
      <c r="CD7" s="1129"/>
      <c r="CE7" s="1129"/>
      <c r="CF7" s="1129"/>
      <c r="CG7" s="1141"/>
      <c r="CH7" s="1125" t="s">
        <v>585</v>
      </c>
      <c r="CI7" s="1126"/>
      <c r="CJ7" s="1126"/>
      <c r="CK7" s="1126"/>
      <c r="CL7" s="1127"/>
      <c r="CM7" s="1125">
        <v>17</v>
      </c>
      <c r="CN7" s="1126"/>
      <c r="CO7" s="1126"/>
      <c r="CP7" s="1126"/>
      <c r="CQ7" s="1127"/>
      <c r="CR7" s="1125">
        <v>8</v>
      </c>
      <c r="CS7" s="1126"/>
      <c r="CT7" s="1126"/>
      <c r="CU7" s="1126"/>
      <c r="CV7" s="1127"/>
      <c r="CW7" s="1125" t="s">
        <v>585</v>
      </c>
      <c r="CX7" s="1126"/>
      <c r="CY7" s="1126"/>
      <c r="CZ7" s="1126"/>
      <c r="DA7" s="1127"/>
      <c r="DB7" s="1125" t="s">
        <v>585</v>
      </c>
      <c r="DC7" s="1126"/>
      <c r="DD7" s="1126"/>
      <c r="DE7" s="1126"/>
      <c r="DF7" s="1127"/>
      <c r="DG7" s="1125" t="s">
        <v>585</v>
      </c>
      <c r="DH7" s="1126"/>
      <c r="DI7" s="1126"/>
      <c r="DJ7" s="1126"/>
      <c r="DK7" s="1127"/>
      <c r="DL7" s="1125" t="s">
        <v>585</v>
      </c>
      <c r="DM7" s="1126"/>
      <c r="DN7" s="1126"/>
      <c r="DO7" s="1126"/>
      <c r="DP7" s="1127"/>
      <c r="DQ7" s="1125" t="s">
        <v>585</v>
      </c>
      <c r="DR7" s="1126"/>
      <c r="DS7" s="1126"/>
      <c r="DT7" s="1126"/>
      <c r="DU7" s="1127"/>
      <c r="DV7" s="1128"/>
      <c r="DW7" s="1129"/>
      <c r="DX7" s="1129"/>
      <c r="DY7" s="1129"/>
      <c r="DZ7" s="1130"/>
      <c r="EA7" s="230"/>
    </row>
    <row r="8" spans="1:131" s="231" customFormat="1" ht="26.25" customHeight="1" x14ac:dyDescent="0.15">
      <c r="A8" s="234">
        <v>2</v>
      </c>
      <c r="B8" s="1059" t="s">
        <v>385</v>
      </c>
      <c r="C8" s="1060"/>
      <c r="D8" s="1060"/>
      <c r="E8" s="1060"/>
      <c r="F8" s="1060"/>
      <c r="G8" s="1060"/>
      <c r="H8" s="1060"/>
      <c r="I8" s="1060"/>
      <c r="J8" s="1060"/>
      <c r="K8" s="1060"/>
      <c r="L8" s="1060"/>
      <c r="M8" s="1060"/>
      <c r="N8" s="1060"/>
      <c r="O8" s="1060"/>
      <c r="P8" s="1061"/>
      <c r="Q8" s="1067">
        <v>41</v>
      </c>
      <c r="R8" s="1068"/>
      <c r="S8" s="1068"/>
      <c r="T8" s="1068"/>
      <c r="U8" s="1068"/>
      <c r="V8" s="1068">
        <v>38</v>
      </c>
      <c r="W8" s="1068"/>
      <c r="X8" s="1068"/>
      <c r="Y8" s="1068"/>
      <c r="Z8" s="1068"/>
      <c r="AA8" s="1068">
        <v>3</v>
      </c>
      <c r="AB8" s="1068"/>
      <c r="AC8" s="1068"/>
      <c r="AD8" s="1068"/>
      <c r="AE8" s="1069"/>
      <c r="AF8" s="1064">
        <v>3</v>
      </c>
      <c r="AG8" s="1065"/>
      <c r="AH8" s="1065"/>
      <c r="AI8" s="1065"/>
      <c r="AJ8" s="1066"/>
      <c r="AK8" s="1109">
        <v>16</v>
      </c>
      <c r="AL8" s="1110"/>
      <c r="AM8" s="1110"/>
      <c r="AN8" s="1110"/>
      <c r="AO8" s="1110"/>
      <c r="AP8" s="1110" t="s">
        <v>576</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386</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387</v>
      </c>
      <c r="B23" s="966" t="s">
        <v>388</v>
      </c>
      <c r="C23" s="967"/>
      <c r="D23" s="967"/>
      <c r="E23" s="967"/>
      <c r="F23" s="967"/>
      <c r="G23" s="967"/>
      <c r="H23" s="967"/>
      <c r="I23" s="967"/>
      <c r="J23" s="967"/>
      <c r="K23" s="967"/>
      <c r="L23" s="967"/>
      <c r="M23" s="967"/>
      <c r="N23" s="967"/>
      <c r="O23" s="967"/>
      <c r="P23" s="977"/>
      <c r="Q23" s="1096">
        <v>12778</v>
      </c>
      <c r="R23" s="1090"/>
      <c r="S23" s="1090"/>
      <c r="T23" s="1090"/>
      <c r="U23" s="1090"/>
      <c r="V23" s="1090">
        <v>12379</v>
      </c>
      <c r="W23" s="1090"/>
      <c r="X23" s="1090"/>
      <c r="Y23" s="1090"/>
      <c r="Z23" s="1090"/>
      <c r="AA23" s="1090">
        <v>399</v>
      </c>
      <c r="AB23" s="1090"/>
      <c r="AC23" s="1090"/>
      <c r="AD23" s="1090"/>
      <c r="AE23" s="1097"/>
      <c r="AF23" s="1098">
        <v>354</v>
      </c>
      <c r="AG23" s="1090"/>
      <c r="AH23" s="1090"/>
      <c r="AI23" s="1090"/>
      <c r="AJ23" s="1099"/>
      <c r="AK23" s="1100"/>
      <c r="AL23" s="1101"/>
      <c r="AM23" s="1101"/>
      <c r="AN23" s="1101"/>
      <c r="AO23" s="1101"/>
      <c r="AP23" s="1090">
        <v>8739</v>
      </c>
      <c r="AQ23" s="1090"/>
      <c r="AR23" s="1090"/>
      <c r="AS23" s="1090"/>
      <c r="AT23" s="1090"/>
      <c r="AU23" s="1091"/>
      <c r="AV23" s="1091"/>
      <c r="AW23" s="1091"/>
      <c r="AX23" s="1091"/>
      <c r="AY23" s="1092"/>
      <c r="AZ23" s="1093" t="s">
        <v>389</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367</v>
      </c>
      <c r="B26" s="1025"/>
      <c r="C26" s="1025"/>
      <c r="D26" s="1025"/>
      <c r="E26" s="1025"/>
      <c r="F26" s="1025"/>
      <c r="G26" s="1025"/>
      <c r="H26" s="1025"/>
      <c r="I26" s="1025"/>
      <c r="J26" s="1025"/>
      <c r="K26" s="1025"/>
      <c r="L26" s="1025"/>
      <c r="M26" s="1025"/>
      <c r="N26" s="1025"/>
      <c r="O26" s="1025"/>
      <c r="P26" s="1026"/>
      <c r="Q26" s="1030" t="s">
        <v>392</v>
      </c>
      <c r="R26" s="1031"/>
      <c r="S26" s="1031"/>
      <c r="T26" s="1031"/>
      <c r="U26" s="1032"/>
      <c r="V26" s="1030" t="s">
        <v>393</v>
      </c>
      <c r="W26" s="1031"/>
      <c r="X26" s="1031"/>
      <c r="Y26" s="1031"/>
      <c r="Z26" s="1032"/>
      <c r="AA26" s="1030" t="s">
        <v>394</v>
      </c>
      <c r="AB26" s="1031"/>
      <c r="AC26" s="1031"/>
      <c r="AD26" s="1031"/>
      <c r="AE26" s="1031"/>
      <c r="AF26" s="1084" t="s">
        <v>395</v>
      </c>
      <c r="AG26" s="1037"/>
      <c r="AH26" s="1037"/>
      <c r="AI26" s="1037"/>
      <c r="AJ26" s="1085"/>
      <c r="AK26" s="1031" t="s">
        <v>396</v>
      </c>
      <c r="AL26" s="1031"/>
      <c r="AM26" s="1031"/>
      <c r="AN26" s="1031"/>
      <c r="AO26" s="1032"/>
      <c r="AP26" s="1030" t="s">
        <v>397</v>
      </c>
      <c r="AQ26" s="1031"/>
      <c r="AR26" s="1031"/>
      <c r="AS26" s="1031"/>
      <c r="AT26" s="1032"/>
      <c r="AU26" s="1030" t="s">
        <v>398</v>
      </c>
      <c r="AV26" s="1031"/>
      <c r="AW26" s="1031"/>
      <c r="AX26" s="1031"/>
      <c r="AY26" s="1032"/>
      <c r="AZ26" s="1030" t="s">
        <v>399</v>
      </c>
      <c r="BA26" s="1031"/>
      <c r="BB26" s="1031"/>
      <c r="BC26" s="1031"/>
      <c r="BD26" s="1032"/>
      <c r="BE26" s="1030" t="s">
        <v>374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400</v>
      </c>
      <c r="C28" s="1077"/>
      <c r="D28" s="1077"/>
      <c r="E28" s="1077"/>
      <c r="F28" s="1077"/>
      <c r="G28" s="1077"/>
      <c r="H28" s="1077"/>
      <c r="I28" s="1077"/>
      <c r="J28" s="1077"/>
      <c r="K28" s="1077"/>
      <c r="L28" s="1077"/>
      <c r="M28" s="1077"/>
      <c r="N28" s="1077"/>
      <c r="O28" s="1077"/>
      <c r="P28" s="1078"/>
      <c r="Q28" s="1079">
        <v>2129</v>
      </c>
      <c r="R28" s="1080"/>
      <c r="S28" s="1080"/>
      <c r="T28" s="1080"/>
      <c r="U28" s="1080"/>
      <c r="V28" s="1080">
        <v>2087</v>
      </c>
      <c r="W28" s="1080"/>
      <c r="X28" s="1080"/>
      <c r="Y28" s="1080"/>
      <c r="Z28" s="1080"/>
      <c r="AA28" s="1080">
        <v>43</v>
      </c>
      <c r="AB28" s="1080"/>
      <c r="AC28" s="1080"/>
      <c r="AD28" s="1080"/>
      <c r="AE28" s="1081"/>
      <c r="AF28" s="1082">
        <v>43</v>
      </c>
      <c r="AG28" s="1080"/>
      <c r="AH28" s="1080"/>
      <c r="AI28" s="1080"/>
      <c r="AJ28" s="1083"/>
      <c r="AK28" s="1071">
        <v>171</v>
      </c>
      <c r="AL28" s="1072"/>
      <c r="AM28" s="1072"/>
      <c r="AN28" s="1072"/>
      <c r="AO28" s="1072"/>
      <c r="AP28" s="1072" t="s">
        <v>576</v>
      </c>
      <c r="AQ28" s="1072"/>
      <c r="AR28" s="1072"/>
      <c r="AS28" s="1072"/>
      <c r="AT28" s="1072"/>
      <c r="AU28" s="1072" t="s">
        <v>576</v>
      </c>
      <c r="AV28" s="1072"/>
      <c r="AW28" s="1072"/>
      <c r="AX28" s="1072"/>
      <c r="AY28" s="1072"/>
      <c r="AZ28" s="1073" t="s">
        <v>576</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401</v>
      </c>
      <c r="C29" s="1060"/>
      <c r="D29" s="1060"/>
      <c r="E29" s="1060"/>
      <c r="F29" s="1060"/>
      <c r="G29" s="1060"/>
      <c r="H29" s="1060"/>
      <c r="I29" s="1060"/>
      <c r="J29" s="1060"/>
      <c r="K29" s="1060"/>
      <c r="L29" s="1060"/>
      <c r="M29" s="1060"/>
      <c r="N29" s="1060"/>
      <c r="O29" s="1060"/>
      <c r="P29" s="1061"/>
      <c r="Q29" s="1067">
        <v>1432</v>
      </c>
      <c r="R29" s="1068"/>
      <c r="S29" s="1068"/>
      <c r="T29" s="1068"/>
      <c r="U29" s="1068"/>
      <c r="V29" s="1068">
        <v>1401</v>
      </c>
      <c r="W29" s="1068"/>
      <c r="X29" s="1068"/>
      <c r="Y29" s="1068"/>
      <c r="Z29" s="1068"/>
      <c r="AA29" s="1068">
        <v>30</v>
      </c>
      <c r="AB29" s="1068"/>
      <c r="AC29" s="1068"/>
      <c r="AD29" s="1068"/>
      <c r="AE29" s="1069"/>
      <c r="AF29" s="1064">
        <v>30</v>
      </c>
      <c r="AG29" s="1065"/>
      <c r="AH29" s="1065"/>
      <c r="AI29" s="1065"/>
      <c r="AJ29" s="1066"/>
      <c r="AK29" s="1009">
        <v>216</v>
      </c>
      <c r="AL29" s="1000"/>
      <c r="AM29" s="1000"/>
      <c r="AN29" s="1000"/>
      <c r="AO29" s="1000"/>
      <c r="AP29" s="1000" t="s">
        <v>576</v>
      </c>
      <c r="AQ29" s="1000"/>
      <c r="AR29" s="1000"/>
      <c r="AS29" s="1000"/>
      <c r="AT29" s="1000"/>
      <c r="AU29" s="1000" t="s">
        <v>576</v>
      </c>
      <c r="AV29" s="1000"/>
      <c r="AW29" s="1000"/>
      <c r="AX29" s="1000"/>
      <c r="AY29" s="1000"/>
      <c r="AZ29" s="1070" t="s">
        <v>576</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402</v>
      </c>
      <c r="C30" s="1060"/>
      <c r="D30" s="1060"/>
      <c r="E30" s="1060"/>
      <c r="F30" s="1060"/>
      <c r="G30" s="1060"/>
      <c r="H30" s="1060"/>
      <c r="I30" s="1060"/>
      <c r="J30" s="1060"/>
      <c r="K30" s="1060"/>
      <c r="L30" s="1060"/>
      <c r="M30" s="1060"/>
      <c r="N30" s="1060"/>
      <c r="O30" s="1060"/>
      <c r="P30" s="1061"/>
      <c r="Q30" s="1067">
        <v>289</v>
      </c>
      <c r="R30" s="1068"/>
      <c r="S30" s="1068"/>
      <c r="T30" s="1068"/>
      <c r="U30" s="1068"/>
      <c r="V30" s="1068">
        <v>282</v>
      </c>
      <c r="W30" s="1068"/>
      <c r="X30" s="1068"/>
      <c r="Y30" s="1068"/>
      <c r="Z30" s="1068"/>
      <c r="AA30" s="1068">
        <v>7</v>
      </c>
      <c r="AB30" s="1068"/>
      <c r="AC30" s="1068"/>
      <c r="AD30" s="1068"/>
      <c r="AE30" s="1069"/>
      <c r="AF30" s="1064">
        <v>7</v>
      </c>
      <c r="AG30" s="1065"/>
      <c r="AH30" s="1065"/>
      <c r="AI30" s="1065"/>
      <c r="AJ30" s="1066"/>
      <c r="AK30" s="1009">
        <v>64</v>
      </c>
      <c r="AL30" s="1000"/>
      <c r="AM30" s="1000"/>
      <c r="AN30" s="1000"/>
      <c r="AO30" s="1000"/>
      <c r="AP30" s="1000" t="s">
        <v>576</v>
      </c>
      <c r="AQ30" s="1000"/>
      <c r="AR30" s="1000"/>
      <c r="AS30" s="1000"/>
      <c r="AT30" s="1000"/>
      <c r="AU30" s="1000" t="s">
        <v>576</v>
      </c>
      <c r="AV30" s="1000"/>
      <c r="AW30" s="1000"/>
      <c r="AX30" s="1000"/>
      <c r="AY30" s="1000"/>
      <c r="AZ30" s="1070" t="s">
        <v>576</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403</v>
      </c>
      <c r="C31" s="1060"/>
      <c r="D31" s="1060"/>
      <c r="E31" s="1060"/>
      <c r="F31" s="1060"/>
      <c r="G31" s="1060"/>
      <c r="H31" s="1060"/>
      <c r="I31" s="1060"/>
      <c r="J31" s="1060"/>
      <c r="K31" s="1060"/>
      <c r="L31" s="1060"/>
      <c r="M31" s="1060"/>
      <c r="N31" s="1060"/>
      <c r="O31" s="1060"/>
      <c r="P31" s="1061"/>
      <c r="Q31" s="1067">
        <v>622</v>
      </c>
      <c r="R31" s="1068"/>
      <c r="S31" s="1068"/>
      <c r="T31" s="1068"/>
      <c r="U31" s="1068"/>
      <c r="V31" s="1068">
        <v>512</v>
      </c>
      <c r="W31" s="1068"/>
      <c r="X31" s="1068"/>
      <c r="Y31" s="1068"/>
      <c r="Z31" s="1068"/>
      <c r="AA31" s="1068">
        <v>110</v>
      </c>
      <c r="AB31" s="1068"/>
      <c r="AC31" s="1068"/>
      <c r="AD31" s="1068"/>
      <c r="AE31" s="1069"/>
      <c r="AF31" s="1064">
        <v>1190</v>
      </c>
      <c r="AG31" s="1065"/>
      <c r="AH31" s="1065"/>
      <c r="AI31" s="1065"/>
      <c r="AJ31" s="1066"/>
      <c r="AK31" s="1009" t="s">
        <v>576</v>
      </c>
      <c r="AL31" s="1000"/>
      <c r="AM31" s="1000"/>
      <c r="AN31" s="1000"/>
      <c r="AO31" s="1000"/>
      <c r="AP31" s="1000">
        <v>1501</v>
      </c>
      <c r="AQ31" s="1000"/>
      <c r="AR31" s="1000"/>
      <c r="AS31" s="1000"/>
      <c r="AT31" s="1000"/>
      <c r="AU31" s="1000" t="s">
        <v>576</v>
      </c>
      <c r="AV31" s="1000"/>
      <c r="AW31" s="1000"/>
      <c r="AX31" s="1000"/>
      <c r="AY31" s="1000"/>
      <c r="AZ31" s="1070" t="s">
        <v>576</v>
      </c>
      <c r="BA31" s="1070"/>
      <c r="BB31" s="1070"/>
      <c r="BC31" s="1070"/>
      <c r="BD31" s="1070"/>
      <c r="BE31" s="1001" t="s">
        <v>404</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405</v>
      </c>
      <c r="C32" s="1060"/>
      <c r="D32" s="1060"/>
      <c r="E32" s="1060"/>
      <c r="F32" s="1060"/>
      <c r="G32" s="1060"/>
      <c r="H32" s="1060"/>
      <c r="I32" s="1060"/>
      <c r="J32" s="1060"/>
      <c r="K32" s="1060"/>
      <c r="L32" s="1060"/>
      <c r="M32" s="1060"/>
      <c r="N32" s="1060"/>
      <c r="O32" s="1060"/>
      <c r="P32" s="1061"/>
      <c r="Q32" s="1067">
        <v>743</v>
      </c>
      <c r="R32" s="1068"/>
      <c r="S32" s="1068"/>
      <c r="T32" s="1068"/>
      <c r="U32" s="1068"/>
      <c r="V32" s="1068">
        <v>580</v>
      </c>
      <c r="W32" s="1068"/>
      <c r="X32" s="1068"/>
      <c r="Y32" s="1068"/>
      <c r="Z32" s="1068"/>
      <c r="AA32" s="1068">
        <v>162</v>
      </c>
      <c r="AB32" s="1068"/>
      <c r="AC32" s="1068"/>
      <c r="AD32" s="1068"/>
      <c r="AE32" s="1069"/>
      <c r="AF32" s="1064">
        <v>199</v>
      </c>
      <c r="AG32" s="1065"/>
      <c r="AH32" s="1065"/>
      <c r="AI32" s="1065"/>
      <c r="AJ32" s="1066"/>
      <c r="AK32" s="1009">
        <v>211</v>
      </c>
      <c r="AL32" s="1000"/>
      <c r="AM32" s="1000"/>
      <c r="AN32" s="1000"/>
      <c r="AO32" s="1000"/>
      <c r="AP32" s="1000">
        <v>5172</v>
      </c>
      <c r="AQ32" s="1000"/>
      <c r="AR32" s="1000"/>
      <c r="AS32" s="1000"/>
      <c r="AT32" s="1000"/>
      <c r="AU32" s="1000">
        <v>2555</v>
      </c>
      <c r="AV32" s="1000"/>
      <c r="AW32" s="1000"/>
      <c r="AX32" s="1000"/>
      <c r="AY32" s="1000"/>
      <c r="AZ32" s="1070" t="s">
        <v>576</v>
      </c>
      <c r="BA32" s="1070"/>
      <c r="BB32" s="1070"/>
      <c r="BC32" s="1070"/>
      <c r="BD32" s="1070"/>
      <c r="BE32" s="1001" t="s">
        <v>404</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406</v>
      </c>
      <c r="C33" s="1060"/>
      <c r="D33" s="1060"/>
      <c r="E33" s="1060"/>
      <c r="F33" s="1060"/>
      <c r="G33" s="1060"/>
      <c r="H33" s="1060"/>
      <c r="I33" s="1060"/>
      <c r="J33" s="1060"/>
      <c r="K33" s="1060"/>
      <c r="L33" s="1060"/>
      <c r="M33" s="1060"/>
      <c r="N33" s="1060"/>
      <c r="O33" s="1060"/>
      <c r="P33" s="1061"/>
      <c r="Q33" s="1067">
        <v>3</v>
      </c>
      <c r="R33" s="1068"/>
      <c r="S33" s="1068"/>
      <c r="T33" s="1068"/>
      <c r="U33" s="1068"/>
      <c r="V33" s="1068">
        <v>2</v>
      </c>
      <c r="W33" s="1068"/>
      <c r="X33" s="1068"/>
      <c r="Y33" s="1068"/>
      <c r="Z33" s="1068"/>
      <c r="AA33" s="1068">
        <v>1</v>
      </c>
      <c r="AB33" s="1068"/>
      <c r="AC33" s="1068"/>
      <c r="AD33" s="1068"/>
      <c r="AE33" s="1069"/>
      <c r="AF33" s="1064">
        <v>1</v>
      </c>
      <c r="AG33" s="1065"/>
      <c r="AH33" s="1065"/>
      <c r="AI33" s="1065"/>
      <c r="AJ33" s="1066"/>
      <c r="AK33" s="1009" t="s">
        <v>576</v>
      </c>
      <c r="AL33" s="1000"/>
      <c r="AM33" s="1000"/>
      <c r="AN33" s="1000"/>
      <c r="AO33" s="1000"/>
      <c r="AP33" s="1000" t="s">
        <v>576</v>
      </c>
      <c r="AQ33" s="1000"/>
      <c r="AR33" s="1000"/>
      <c r="AS33" s="1000"/>
      <c r="AT33" s="1000"/>
      <c r="AU33" s="1000" t="s">
        <v>576</v>
      </c>
      <c r="AV33" s="1000"/>
      <c r="AW33" s="1000"/>
      <c r="AX33" s="1000"/>
      <c r="AY33" s="1000"/>
      <c r="AZ33" s="1070" t="s">
        <v>576</v>
      </c>
      <c r="BA33" s="1070"/>
      <c r="BB33" s="1070"/>
      <c r="BC33" s="1070"/>
      <c r="BD33" s="1070"/>
      <c r="BE33" s="1001" t="s">
        <v>407</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387</v>
      </c>
      <c r="B63" s="966" t="s">
        <v>409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1470</v>
      </c>
      <c r="AG63" s="988"/>
      <c r="AH63" s="988"/>
      <c r="AI63" s="988"/>
      <c r="AJ63" s="1051"/>
      <c r="AK63" s="1052"/>
      <c r="AL63" s="992"/>
      <c r="AM63" s="992"/>
      <c r="AN63" s="992"/>
      <c r="AO63" s="992"/>
      <c r="AP63" s="988">
        <v>6673</v>
      </c>
      <c r="AQ63" s="988"/>
      <c r="AR63" s="988"/>
      <c r="AS63" s="988"/>
      <c r="AT63" s="988"/>
      <c r="AU63" s="988">
        <v>2555</v>
      </c>
      <c r="AV63" s="988"/>
      <c r="AW63" s="988"/>
      <c r="AX63" s="988"/>
      <c r="AY63" s="988"/>
      <c r="AZ63" s="1046"/>
      <c r="BA63" s="1046"/>
      <c r="BB63" s="1046"/>
      <c r="BC63" s="1046"/>
      <c r="BD63" s="1046"/>
      <c r="BE63" s="989"/>
      <c r="BF63" s="989"/>
      <c r="BG63" s="989"/>
      <c r="BH63" s="989"/>
      <c r="BI63" s="990"/>
      <c r="BJ63" s="1047" t="s">
        <v>410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412</v>
      </c>
      <c r="B66" s="1025"/>
      <c r="C66" s="1025"/>
      <c r="D66" s="1025"/>
      <c r="E66" s="1025"/>
      <c r="F66" s="1025"/>
      <c r="G66" s="1025"/>
      <c r="H66" s="1025"/>
      <c r="I66" s="1025"/>
      <c r="J66" s="1025"/>
      <c r="K66" s="1025"/>
      <c r="L66" s="1025"/>
      <c r="M66" s="1025"/>
      <c r="N66" s="1025"/>
      <c r="O66" s="1025"/>
      <c r="P66" s="1026"/>
      <c r="Q66" s="1030" t="s">
        <v>413</v>
      </c>
      <c r="R66" s="1031"/>
      <c r="S66" s="1031"/>
      <c r="T66" s="1031"/>
      <c r="U66" s="1032"/>
      <c r="V66" s="1030" t="s">
        <v>414</v>
      </c>
      <c r="W66" s="1031"/>
      <c r="X66" s="1031"/>
      <c r="Y66" s="1031"/>
      <c r="Z66" s="1032"/>
      <c r="AA66" s="1030" t="s">
        <v>394</v>
      </c>
      <c r="AB66" s="1031"/>
      <c r="AC66" s="1031"/>
      <c r="AD66" s="1031"/>
      <c r="AE66" s="1032"/>
      <c r="AF66" s="1036" t="s">
        <v>415</v>
      </c>
      <c r="AG66" s="1037"/>
      <c r="AH66" s="1037"/>
      <c r="AI66" s="1037"/>
      <c r="AJ66" s="1038"/>
      <c r="AK66" s="1030" t="s">
        <v>416</v>
      </c>
      <c r="AL66" s="1025"/>
      <c r="AM66" s="1025"/>
      <c r="AN66" s="1025"/>
      <c r="AO66" s="1026"/>
      <c r="AP66" s="1030" t="s">
        <v>417</v>
      </c>
      <c r="AQ66" s="1031"/>
      <c r="AR66" s="1031"/>
      <c r="AS66" s="1031"/>
      <c r="AT66" s="1032"/>
      <c r="AU66" s="1030" t="s">
        <v>418</v>
      </c>
      <c r="AV66" s="1031"/>
      <c r="AW66" s="1031"/>
      <c r="AX66" s="1031"/>
      <c r="AY66" s="1032"/>
      <c r="AZ66" s="1030" t="s">
        <v>374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577</v>
      </c>
      <c r="C68" s="1015"/>
      <c r="D68" s="1015"/>
      <c r="E68" s="1015"/>
      <c r="F68" s="1015"/>
      <c r="G68" s="1015"/>
      <c r="H68" s="1015"/>
      <c r="I68" s="1015"/>
      <c r="J68" s="1015"/>
      <c r="K68" s="1015"/>
      <c r="L68" s="1015"/>
      <c r="M68" s="1015"/>
      <c r="N68" s="1015"/>
      <c r="O68" s="1015"/>
      <c r="P68" s="1016"/>
      <c r="Q68" s="1017">
        <v>4902</v>
      </c>
      <c r="R68" s="1011"/>
      <c r="S68" s="1011"/>
      <c r="T68" s="1011"/>
      <c r="U68" s="1011"/>
      <c r="V68" s="1011">
        <v>4754</v>
      </c>
      <c r="W68" s="1011"/>
      <c r="X68" s="1011"/>
      <c r="Y68" s="1011"/>
      <c r="Z68" s="1011"/>
      <c r="AA68" s="1011">
        <v>148</v>
      </c>
      <c r="AB68" s="1011"/>
      <c r="AC68" s="1011"/>
      <c r="AD68" s="1011"/>
      <c r="AE68" s="1011"/>
      <c r="AF68" s="1011">
        <v>148</v>
      </c>
      <c r="AG68" s="1011"/>
      <c r="AH68" s="1011"/>
      <c r="AI68" s="1011"/>
      <c r="AJ68" s="1011"/>
      <c r="AK68" s="1011">
        <v>151</v>
      </c>
      <c r="AL68" s="1011"/>
      <c r="AM68" s="1011"/>
      <c r="AN68" s="1011"/>
      <c r="AO68" s="1011"/>
      <c r="AP68" s="1011">
        <v>4617</v>
      </c>
      <c r="AQ68" s="1011"/>
      <c r="AR68" s="1011"/>
      <c r="AS68" s="1011"/>
      <c r="AT68" s="1011"/>
      <c r="AU68" s="1011">
        <v>671</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578</v>
      </c>
      <c r="C69" s="1004"/>
      <c r="D69" s="1004"/>
      <c r="E69" s="1004"/>
      <c r="F69" s="1004"/>
      <c r="G69" s="1004"/>
      <c r="H69" s="1004"/>
      <c r="I69" s="1004"/>
      <c r="J69" s="1004"/>
      <c r="K69" s="1004"/>
      <c r="L69" s="1004"/>
      <c r="M69" s="1004"/>
      <c r="N69" s="1004"/>
      <c r="O69" s="1004"/>
      <c r="P69" s="1005"/>
      <c r="Q69" s="1006">
        <v>10893</v>
      </c>
      <c r="R69" s="1000"/>
      <c r="S69" s="1000"/>
      <c r="T69" s="1000"/>
      <c r="U69" s="1000"/>
      <c r="V69" s="1000">
        <v>10578</v>
      </c>
      <c r="W69" s="1000"/>
      <c r="X69" s="1000"/>
      <c r="Y69" s="1000"/>
      <c r="Z69" s="1000"/>
      <c r="AA69" s="1000">
        <v>315</v>
      </c>
      <c r="AB69" s="1000"/>
      <c r="AC69" s="1000"/>
      <c r="AD69" s="1000"/>
      <c r="AE69" s="1000"/>
      <c r="AF69" s="1000">
        <v>1</v>
      </c>
      <c r="AG69" s="1000"/>
      <c r="AH69" s="1000"/>
      <c r="AI69" s="1000"/>
      <c r="AJ69" s="1000"/>
      <c r="AK69" s="1000">
        <v>1780</v>
      </c>
      <c r="AL69" s="1000"/>
      <c r="AM69" s="1000"/>
      <c r="AN69" s="1000"/>
      <c r="AO69" s="1000"/>
      <c r="AP69" s="1000">
        <v>7395</v>
      </c>
      <c r="AQ69" s="1000"/>
      <c r="AR69" s="1000"/>
      <c r="AS69" s="1000"/>
      <c r="AT69" s="1000"/>
      <c r="AU69" s="1000">
        <v>3294</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579</v>
      </c>
      <c r="C70" s="1004"/>
      <c r="D70" s="1004"/>
      <c r="E70" s="1004"/>
      <c r="F70" s="1004"/>
      <c r="G70" s="1004"/>
      <c r="H70" s="1004"/>
      <c r="I70" s="1004"/>
      <c r="J70" s="1004"/>
      <c r="K70" s="1004"/>
      <c r="L70" s="1004"/>
      <c r="M70" s="1004"/>
      <c r="N70" s="1004"/>
      <c r="O70" s="1004"/>
      <c r="P70" s="1005"/>
      <c r="Q70" s="1006">
        <v>860</v>
      </c>
      <c r="R70" s="1000"/>
      <c r="S70" s="1000"/>
      <c r="T70" s="1000"/>
      <c r="U70" s="1000"/>
      <c r="V70" s="1000">
        <v>858</v>
      </c>
      <c r="W70" s="1000"/>
      <c r="X70" s="1000"/>
      <c r="Y70" s="1000"/>
      <c r="Z70" s="1000"/>
      <c r="AA70" s="1000">
        <v>2</v>
      </c>
      <c r="AB70" s="1000"/>
      <c r="AC70" s="1000"/>
      <c r="AD70" s="1000"/>
      <c r="AE70" s="1000"/>
      <c r="AF70" s="1000">
        <v>2</v>
      </c>
      <c r="AG70" s="1000"/>
      <c r="AH70" s="1000"/>
      <c r="AI70" s="1000"/>
      <c r="AJ70" s="1000"/>
      <c r="AK70" s="1000">
        <v>1</v>
      </c>
      <c r="AL70" s="1000"/>
      <c r="AM70" s="1000"/>
      <c r="AN70" s="1000"/>
      <c r="AO70" s="1000"/>
      <c r="AP70" s="1000" t="s">
        <v>592</v>
      </c>
      <c r="AQ70" s="1000"/>
      <c r="AR70" s="1000"/>
      <c r="AS70" s="1000"/>
      <c r="AT70" s="1000"/>
      <c r="AU70" s="1000" t="s">
        <v>576</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580</v>
      </c>
      <c r="C71" s="1004"/>
      <c r="D71" s="1004"/>
      <c r="E71" s="1004"/>
      <c r="F71" s="1004"/>
      <c r="G71" s="1004"/>
      <c r="H71" s="1004"/>
      <c r="I71" s="1004"/>
      <c r="J71" s="1004"/>
      <c r="K71" s="1004"/>
      <c r="L71" s="1004"/>
      <c r="M71" s="1004"/>
      <c r="N71" s="1004"/>
      <c r="O71" s="1004"/>
      <c r="P71" s="1005"/>
      <c r="Q71" s="1006">
        <v>163</v>
      </c>
      <c r="R71" s="1000"/>
      <c r="S71" s="1000"/>
      <c r="T71" s="1000"/>
      <c r="U71" s="1000"/>
      <c r="V71" s="1000">
        <v>160</v>
      </c>
      <c r="W71" s="1000"/>
      <c r="X71" s="1000"/>
      <c r="Y71" s="1000"/>
      <c r="Z71" s="1000"/>
      <c r="AA71" s="1000">
        <v>3</v>
      </c>
      <c r="AB71" s="1000"/>
      <c r="AC71" s="1000"/>
      <c r="AD71" s="1000"/>
      <c r="AE71" s="1000"/>
      <c r="AF71" s="1000">
        <v>3</v>
      </c>
      <c r="AG71" s="1000"/>
      <c r="AH71" s="1000"/>
      <c r="AI71" s="1000"/>
      <c r="AJ71" s="1000"/>
      <c r="AK71" s="1000" t="s">
        <v>592</v>
      </c>
      <c r="AL71" s="1000"/>
      <c r="AM71" s="1000"/>
      <c r="AN71" s="1000"/>
      <c r="AO71" s="1000"/>
      <c r="AP71" s="1000" t="s">
        <v>592</v>
      </c>
      <c r="AQ71" s="1000"/>
      <c r="AR71" s="1000"/>
      <c r="AS71" s="1000"/>
      <c r="AT71" s="1000"/>
      <c r="AU71" s="1000" t="s">
        <v>576</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581</v>
      </c>
      <c r="C72" s="1004"/>
      <c r="D72" s="1004"/>
      <c r="E72" s="1004"/>
      <c r="F72" s="1004"/>
      <c r="G72" s="1004"/>
      <c r="H72" s="1004"/>
      <c r="I72" s="1004"/>
      <c r="J72" s="1004"/>
      <c r="K72" s="1004"/>
      <c r="L72" s="1004"/>
      <c r="M72" s="1004"/>
      <c r="N72" s="1004"/>
      <c r="O72" s="1004"/>
      <c r="P72" s="1005"/>
      <c r="Q72" s="1006">
        <v>249</v>
      </c>
      <c r="R72" s="1000"/>
      <c r="S72" s="1000"/>
      <c r="T72" s="1000"/>
      <c r="U72" s="1000"/>
      <c r="V72" s="1000">
        <v>171</v>
      </c>
      <c r="W72" s="1000"/>
      <c r="X72" s="1000"/>
      <c r="Y72" s="1000"/>
      <c r="Z72" s="1000"/>
      <c r="AA72" s="1000">
        <v>78</v>
      </c>
      <c r="AB72" s="1000"/>
      <c r="AC72" s="1000"/>
      <c r="AD72" s="1000"/>
      <c r="AE72" s="1000"/>
      <c r="AF72" s="1000">
        <v>78</v>
      </c>
      <c r="AG72" s="1000"/>
      <c r="AH72" s="1000"/>
      <c r="AI72" s="1000"/>
      <c r="AJ72" s="1000"/>
      <c r="AK72" s="1000">
        <v>35</v>
      </c>
      <c r="AL72" s="1000"/>
      <c r="AM72" s="1000"/>
      <c r="AN72" s="1000"/>
      <c r="AO72" s="1000"/>
      <c r="AP72" s="1000" t="s">
        <v>592</v>
      </c>
      <c r="AQ72" s="1000"/>
      <c r="AR72" s="1000"/>
      <c r="AS72" s="1000"/>
      <c r="AT72" s="1000"/>
      <c r="AU72" s="1000" t="s">
        <v>576</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582</v>
      </c>
      <c r="C73" s="1004"/>
      <c r="D73" s="1004"/>
      <c r="E73" s="1004"/>
      <c r="F73" s="1004"/>
      <c r="G73" s="1004"/>
      <c r="H73" s="1004"/>
      <c r="I73" s="1004"/>
      <c r="J73" s="1004"/>
      <c r="K73" s="1004"/>
      <c r="L73" s="1004"/>
      <c r="M73" s="1004"/>
      <c r="N73" s="1004"/>
      <c r="O73" s="1004"/>
      <c r="P73" s="1005"/>
      <c r="Q73" s="1006">
        <v>273284</v>
      </c>
      <c r="R73" s="1000"/>
      <c r="S73" s="1000"/>
      <c r="T73" s="1000"/>
      <c r="U73" s="1000"/>
      <c r="V73" s="1000">
        <v>266441</v>
      </c>
      <c r="W73" s="1000"/>
      <c r="X73" s="1000"/>
      <c r="Y73" s="1000"/>
      <c r="Z73" s="1000"/>
      <c r="AA73" s="1000">
        <v>6843</v>
      </c>
      <c r="AB73" s="1000"/>
      <c r="AC73" s="1000"/>
      <c r="AD73" s="1000"/>
      <c r="AE73" s="1000"/>
      <c r="AF73" s="1000">
        <v>6843</v>
      </c>
      <c r="AG73" s="1000"/>
      <c r="AH73" s="1000"/>
      <c r="AI73" s="1000"/>
      <c r="AJ73" s="1000"/>
      <c r="AK73" s="1000">
        <v>11003</v>
      </c>
      <c r="AL73" s="1000"/>
      <c r="AM73" s="1000"/>
      <c r="AN73" s="1000"/>
      <c r="AO73" s="1000"/>
      <c r="AP73" s="1000" t="s">
        <v>592</v>
      </c>
      <c r="AQ73" s="1000"/>
      <c r="AR73" s="1000"/>
      <c r="AS73" s="1000"/>
      <c r="AT73" s="1000"/>
      <c r="AU73" s="1000" t="s">
        <v>576</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583</v>
      </c>
      <c r="C74" s="1004"/>
      <c r="D74" s="1004"/>
      <c r="E74" s="1004"/>
      <c r="F74" s="1004"/>
      <c r="G74" s="1004"/>
      <c r="H74" s="1004"/>
      <c r="I74" s="1004"/>
      <c r="J74" s="1004"/>
      <c r="K74" s="1004"/>
      <c r="L74" s="1004"/>
      <c r="M74" s="1004"/>
      <c r="N74" s="1004"/>
      <c r="O74" s="1004"/>
      <c r="P74" s="1005"/>
      <c r="Q74" s="1006">
        <v>10978</v>
      </c>
      <c r="R74" s="1000"/>
      <c r="S74" s="1000"/>
      <c r="T74" s="1000"/>
      <c r="U74" s="1000"/>
      <c r="V74" s="1000">
        <v>10532</v>
      </c>
      <c r="W74" s="1000"/>
      <c r="X74" s="1000"/>
      <c r="Y74" s="1000"/>
      <c r="Z74" s="1000"/>
      <c r="AA74" s="1000">
        <v>446</v>
      </c>
      <c r="AB74" s="1000"/>
      <c r="AC74" s="1000"/>
      <c r="AD74" s="1000"/>
      <c r="AE74" s="1000"/>
      <c r="AF74" s="1000">
        <v>446</v>
      </c>
      <c r="AG74" s="1000"/>
      <c r="AH74" s="1000"/>
      <c r="AI74" s="1000"/>
      <c r="AJ74" s="1000"/>
      <c r="AK74" s="1000">
        <v>660</v>
      </c>
      <c r="AL74" s="1000"/>
      <c r="AM74" s="1000"/>
      <c r="AN74" s="1000"/>
      <c r="AO74" s="1000"/>
      <c r="AP74" s="1000" t="s">
        <v>592</v>
      </c>
      <c r="AQ74" s="1000"/>
      <c r="AR74" s="1000"/>
      <c r="AS74" s="1000"/>
      <c r="AT74" s="1000"/>
      <c r="AU74" s="1000" t="s">
        <v>576</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387</v>
      </c>
      <c r="B88" s="966" t="s">
        <v>419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7521</v>
      </c>
      <c r="AG88" s="988"/>
      <c r="AH88" s="988"/>
      <c r="AI88" s="988"/>
      <c r="AJ88" s="988"/>
      <c r="AK88" s="992"/>
      <c r="AL88" s="992"/>
      <c r="AM88" s="992"/>
      <c r="AN88" s="992"/>
      <c r="AO88" s="992"/>
      <c r="AP88" s="988">
        <v>12012</v>
      </c>
      <c r="AQ88" s="988"/>
      <c r="AR88" s="988"/>
      <c r="AS88" s="988"/>
      <c r="AT88" s="988"/>
      <c r="AU88" s="988">
        <v>3965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966" t="s">
        <v>420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8</v>
      </c>
      <c r="CS102" s="982"/>
      <c r="CT102" s="982"/>
      <c r="CU102" s="982"/>
      <c r="CV102" s="983"/>
      <c r="CW102" s="981" t="s">
        <v>585</v>
      </c>
      <c r="CX102" s="982"/>
      <c r="CY102" s="982"/>
      <c r="CZ102" s="982"/>
      <c r="DA102" s="983"/>
      <c r="DB102" s="981" t="s">
        <v>585</v>
      </c>
      <c r="DC102" s="982"/>
      <c r="DD102" s="982"/>
      <c r="DE102" s="982"/>
      <c r="DF102" s="983"/>
      <c r="DG102" s="981" t="s">
        <v>585</v>
      </c>
      <c r="DH102" s="982"/>
      <c r="DI102" s="982"/>
      <c r="DJ102" s="982"/>
      <c r="DK102" s="983"/>
      <c r="DL102" s="981" t="s">
        <v>585</v>
      </c>
      <c r="DM102" s="982"/>
      <c r="DN102" s="982"/>
      <c r="DO102" s="982"/>
      <c r="DP102" s="983"/>
      <c r="DQ102" s="981" t="s">
        <v>585</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428</v>
      </c>
      <c r="AB109" s="925"/>
      <c r="AC109" s="925"/>
      <c r="AD109" s="925"/>
      <c r="AE109" s="926"/>
      <c r="AF109" s="927" t="s">
        <v>429</v>
      </c>
      <c r="AG109" s="925"/>
      <c r="AH109" s="925"/>
      <c r="AI109" s="925"/>
      <c r="AJ109" s="926"/>
      <c r="AK109" s="927" t="s">
        <v>301</v>
      </c>
      <c r="AL109" s="925"/>
      <c r="AM109" s="925"/>
      <c r="AN109" s="925"/>
      <c r="AO109" s="926"/>
      <c r="AP109" s="927" t="s">
        <v>430</v>
      </c>
      <c r="AQ109" s="925"/>
      <c r="AR109" s="925"/>
      <c r="AS109" s="925"/>
      <c r="AT109" s="958"/>
      <c r="AU109" s="924" t="s">
        <v>427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428</v>
      </c>
      <c r="BR109" s="925"/>
      <c r="BS109" s="925"/>
      <c r="BT109" s="925"/>
      <c r="BU109" s="926"/>
      <c r="BV109" s="927" t="s">
        <v>429</v>
      </c>
      <c r="BW109" s="925"/>
      <c r="BX109" s="925"/>
      <c r="BY109" s="925"/>
      <c r="BZ109" s="926"/>
      <c r="CA109" s="927" t="s">
        <v>301</v>
      </c>
      <c r="CB109" s="925"/>
      <c r="CC109" s="925"/>
      <c r="CD109" s="925"/>
      <c r="CE109" s="926"/>
      <c r="CF109" s="965" t="s">
        <v>430</v>
      </c>
      <c r="CG109" s="965"/>
      <c r="CH109" s="965"/>
      <c r="CI109" s="965"/>
      <c r="CJ109" s="965"/>
      <c r="CK109" s="927" t="s">
        <v>431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428</v>
      </c>
      <c r="DH109" s="925"/>
      <c r="DI109" s="925"/>
      <c r="DJ109" s="925"/>
      <c r="DK109" s="926"/>
      <c r="DL109" s="927" t="s">
        <v>429</v>
      </c>
      <c r="DM109" s="925"/>
      <c r="DN109" s="925"/>
      <c r="DO109" s="925"/>
      <c r="DP109" s="926"/>
      <c r="DQ109" s="927" t="s">
        <v>301</v>
      </c>
      <c r="DR109" s="925"/>
      <c r="DS109" s="925"/>
      <c r="DT109" s="925"/>
      <c r="DU109" s="926"/>
      <c r="DV109" s="927" t="s">
        <v>430</v>
      </c>
      <c r="DW109" s="925"/>
      <c r="DX109" s="925"/>
      <c r="DY109" s="925"/>
      <c r="DZ109" s="958"/>
    </row>
    <row r="110" spans="1:131" s="226" customFormat="1" ht="26.25" customHeight="1" x14ac:dyDescent="0.15">
      <c r="A110" s="836" t="s">
        <v>432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469570</v>
      </c>
      <c r="AB110" s="918"/>
      <c r="AC110" s="918"/>
      <c r="AD110" s="918"/>
      <c r="AE110" s="919"/>
      <c r="AF110" s="920">
        <v>452848</v>
      </c>
      <c r="AG110" s="918"/>
      <c r="AH110" s="918"/>
      <c r="AI110" s="918"/>
      <c r="AJ110" s="919"/>
      <c r="AK110" s="920">
        <v>504250</v>
      </c>
      <c r="AL110" s="918"/>
      <c r="AM110" s="918"/>
      <c r="AN110" s="918"/>
      <c r="AO110" s="919"/>
      <c r="AP110" s="921">
        <v>10.3</v>
      </c>
      <c r="AQ110" s="922"/>
      <c r="AR110" s="922"/>
      <c r="AS110" s="922"/>
      <c r="AT110" s="923"/>
      <c r="AU110" s="959" t="s">
        <v>73</v>
      </c>
      <c r="AV110" s="960"/>
      <c r="AW110" s="960"/>
      <c r="AX110" s="960"/>
      <c r="AY110" s="960"/>
      <c r="AZ110" s="889" t="s">
        <v>433</v>
      </c>
      <c r="BA110" s="837"/>
      <c r="BB110" s="837"/>
      <c r="BC110" s="837"/>
      <c r="BD110" s="837"/>
      <c r="BE110" s="837"/>
      <c r="BF110" s="837"/>
      <c r="BG110" s="837"/>
      <c r="BH110" s="837"/>
      <c r="BI110" s="837"/>
      <c r="BJ110" s="837"/>
      <c r="BK110" s="837"/>
      <c r="BL110" s="837"/>
      <c r="BM110" s="837"/>
      <c r="BN110" s="837"/>
      <c r="BO110" s="837"/>
      <c r="BP110" s="838"/>
      <c r="BQ110" s="890">
        <v>7379240</v>
      </c>
      <c r="BR110" s="871"/>
      <c r="BS110" s="871"/>
      <c r="BT110" s="871"/>
      <c r="BU110" s="871"/>
      <c r="BV110" s="871">
        <v>8375647</v>
      </c>
      <c r="BW110" s="871"/>
      <c r="BX110" s="871"/>
      <c r="BY110" s="871"/>
      <c r="BZ110" s="871"/>
      <c r="CA110" s="871">
        <v>8738793</v>
      </c>
      <c r="CB110" s="871"/>
      <c r="CC110" s="871"/>
      <c r="CD110" s="871"/>
      <c r="CE110" s="871"/>
      <c r="CF110" s="895">
        <v>179.1</v>
      </c>
      <c r="CG110" s="896"/>
      <c r="CH110" s="896"/>
      <c r="CI110" s="896"/>
      <c r="CJ110" s="896"/>
      <c r="CK110" s="955" t="s">
        <v>434</v>
      </c>
      <c r="CL110" s="848"/>
      <c r="CM110" s="889" t="s">
        <v>435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436</v>
      </c>
      <c r="DH110" s="871"/>
      <c r="DI110" s="871"/>
      <c r="DJ110" s="871"/>
      <c r="DK110" s="871"/>
      <c r="DL110" s="871" t="s">
        <v>436</v>
      </c>
      <c r="DM110" s="871"/>
      <c r="DN110" s="871"/>
      <c r="DO110" s="871"/>
      <c r="DP110" s="871"/>
      <c r="DQ110" s="871" t="s">
        <v>436</v>
      </c>
      <c r="DR110" s="871"/>
      <c r="DS110" s="871"/>
      <c r="DT110" s="871"/>
      <c r="DU110" s="871"/>
      <c r="DV110" s="872" t="s">
        <v>436</v>
      </c>
      <c r="DW110" s="872"/>
      <c r="DX110" s="872"/>
      <c r="DY110" s="872"/>
      <c r="DZ110" s="873"/>
    </row>
    <row r="111" spans="1:131" s="226" customFormat="1" ht="26.25" customHeight="1" x14ac:dyDescent="0.15">
      <c r="A111" s="803" t="s">
        <v>437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436</v>
      </c>
      <c r="AB111" s="948"/>
      <c r="AC111" s="948"/>
      <c r="AD111" s="948"/>
      <c r="AE111" s="949"/>
      <c r="AF111" s="950" t="s">
        <v>436</v>
      </c>
      <c r="AG111" s="948"/>
      <c r="AH111" s="948"/>
      <c r="AI111" s="948"/>
      <c r="AJ111" s="949"/>
      <c r="AK111" s="950" t="s">
        <v>436</v>
      </c>
      <c r="AL111" s="948"/>
      <c r="AM111" s="948"/>
      <c r="AN111" s="948"/>
      <c r="AO111" s="949"/>
      <c r="AP111" s="951" t="s">
        <v>436</v>
      </c>
      <c r="AQ111" s="952"/>
      <c r="AR111" s="952"/>
      <c r="AS111" s="952"/>
      <c r="AT111" s="953"/>
      <c r="AU111" s="961"/>
      <c r="AV111" s="962"/>
      <c r="AW111" s="962"/>
      <c r="AX111" s="962"/>
      <c r="AY111" s="962"/>
      <c r="AZ111" s="844" t="s">
        <v>438</v>
      </c>
      <c r="BA111" s="781"/>
      <c r="BB111" s="781"/>
      <c r="BC111" s="781"/>
      <c r="BD111" s="781"/>
      <c r="BE111" s="781"/>
      <c r="BF111" s="781"/>
      <c r="BG111" s="781"/>
      <c r="BH111" s="781"/>
      <c r="BI111" s="781"/>
      <c r="BJ111" s="781"/>
      <c r="BK111" s="781"/>
      <c r="BL111" s="781"/>
      <c r="BM111" s="781"/>
      <c r="BN111" s="781"/>
      <c r="BO111" s="781"/>
      <c r="BP111" s="782"/>
      <c r="BQ111" s="845" t="s">
        <v>389</v>
      </c>
      <c r="BR111" s="846"/>
      <c r="BS111" s="846"/>
      <c r="BT111" s="846"/>
      <c r="BU111" s="846"/>
      <c r="BV111" s="846" t="s">
        <v>126</v>
      </c>
      <c r="BW111" s="846"/>
      <c r="BX111" s="846"/>
      <c r="BY111" s="846"/>
      <c r="BZ111" s="846"/>
      <c r="CA111" s="846" t="s">
        <v>126</v>
      </c>
      <c r="CB111" s="846"/>
      <c r="CC111" s="846"/>
      <c r="CD111" s="846"/>
      <c r="CE111" s="846"/>
      <c r="CF111" s="904" t="s">
        <v>126</v>
      </c>
      <c r="CG111" s="905"/>
      <c r="CH111" s="905"/>
      <c r="CI111" s="905"/>
      <c r="CJ111" s="905"/>
      <c r="CK111" s="956"/>
      <c r="CL111" s="850"/>
      <c r="CM111" s="844" t="s">
        <v>439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126</v>
      </c>
      <c r="DH111" s="846"/>
      <c r="DI111" s="846"/>
      <c r="DJ111" s="846"/>
      <c r="DK111" s="846"/>
      <c r="DL111" s="846" t="s">
        <v>126</v>
      </c>
      <c r="DM111" s="846"/>
      <c r="DN111" s="846"/>
      <c r="DO111" s="846"/>
      <c r="DP111" s="846"/>
      <c r="DQ111" s="846" t="s">
        <v>126</v>
      </c>
      <c r="DR111" s="846"/>
      <c r="DS111" s="846"/>
      <c r="DT111" s="846"/>
      <c r="DU111" s="846"/>
      <c r="DV111" s="823" t="s">
        <v>389</v>
      </c>
      <c r="DW111" s="823"/>
      <c r="DX111" s="823"/>
      <c r="DY111" s="823"/>
      <c r="DZ111" s="824"/>
    </row>
    <row r="112" spans="1:131" s="226" customFormat="1" ht="26.25" customHeight="1" x14ac:dyDescent="0.15">
      <c r="A112" s="941" t="s">
        <v>440</v>
      </c>
      <c r="B112" s="942"/>
      <c r="C112" s="781" t="s">
        <v>441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126</v>
      </c>
      <c r="AB112" s="809"/>
      <c r="AC112" s="809"/>
      <c r="AD112" s="809"/>
      <c r="AE112" s="810"/>
      <c r="AF112" s="811" t="s">
        <v>389</v>
      </c>
      <c r="AG112" s="809"/>
      <c r="AH112" s="809"/>
      <c r="AI112" s="809"/>
      <c r="AJ112" s="810"/>
      <c r="AK112" s="811" t="s">
        <v>126</v>
      </c>
      <c r="AL112" s="809"/>
      <c r="AM112" s="809"/>
      <c r="AN112" s="809"/>
      <c r="AO112" s="810"/>
      <c r="AP112" s="853" t="s">
        <v>126</v>
      </c>
      <c r="AQ112" s="854"/>
      <c r="AR112" s="854"/>
      <c r="AS112" s="854"/>
      <c r="AT112" s="855"/>
      <c r="AU112" s="961"/>
      <c r="AV112" s="962"/>
      <c r="AW112" s="962"/>
      <c r="AX112" s="962"/>
      <c r="AY112" s="962"/>
      <c r="AZ112" s="844" t="s">
        <v>442</v>
      </c>
      <c r="BA112" s="781"/>
      <c r="BB112" s="781"/>
      <c r="BC112" s="781"/>
      <c r="BD112" s="781"/>
      <c r="BE112" s="781"/>
      <c r="BF112" s="781"/>
      <c r="BG112" s="781"/>
      <c r="BH112" s="781"/>
      <c r="BI112" s="781"/>
      <c r="BJ112" s="781"/>
      <c r="BK112" s="781"/>
      <c r="BL112" s="781"/>
      <c r="BM112" s="781"/>
      <c r="BN112" s="781"/>
      <c r="BO112" s="781"/>
      <c r="BP112" s="782"/>
      <c r="BQ112" s="845">
        <v>1875927</v>
      </c>
      <c r="BR112" s="846"/>
      <c r="BS112" s="846"/>
      <c r="BT112" s="846"/>
      <c r="BU112" s="846"/>
      <c r="BV112" s="846">
        <v>2714683</v>
      </c>
      <c r="BW112" s="846"/>
      <c r="BX112" s="846"/>
      <c r="BY112" s="846"/>
      <c r="BZ112" s="846"/>
      <c r="CA112" s="846">
        <v>2554920</v>
      </c>
      <c r="CB112" s="846"/>
      <c r="CC112" s="846"/>
      <c r="CD112" s="846"/>
      <c r="CE112" s="846"/>
      <c r="CF112" s="904">
        <v>52.4</v>
      </c>
      <c r="CG112" s="905"/>
      <c r="CH112" s="905"/>
      <c r="CI112" s="905"/>
      <c r="CJ112" s="905"/>
      <c r="CK112" s="956"/>
      <c r="CL112" s="850"/>
      <c r="CM112" s="844" t="s">
        <v>443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126</v>
      </c>
      <c r="DH112" s="846"/>
      <c r="DI112" s="846"/>
      <c r="DJ112" s="846"/>
      <c r="DK112" s="846"/>
      <c r="DL112" s="846" t="s">
        <v>126</v>
      </c>
      <c r="DM112" s="846"/>
      <c r="DN112" s="846"/>
      <c r="DO112" s="846"/>
      <c r="DP112" s="846"/>
      <c r="DQ112" s="846" t="s">
        <v>126</v>
      </c>
      <c r="DR112" s="846"/>
      <c r="DS112" s="846"/>
      <c r="DT112" s="846"/>
      <c r="DU112" s="846"/>
      <c r="DV112" s="823" t="s">
        <v>126</v>
      </c>
      <c r="DW112" s="823"/>
      <c r="DX112" s="823"/>
      <c r="DY112" s="823"/>
      <c r="DZ112" s="824"/>
    </row>
    <row r="113" spans="1:130" s="226" customFormat="1" ht="26.25" customHeight="1" x14ac:dyDescent="0.15">
      <c r="A113" s="943"/>
      <c r="B113" s="944"/>
      <c r="C113" s="781" t="s">
        <v>444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147015</v>
      </c>
      <c r="AB113" s="948"/>
      <c r="AC113" s="948"/>
      <c r="AD113" s="948"/>
      <c r="AE113" s="949"/>
      <c r="AF113" s="950">
        <v>164009</v>
      </c>
      <c r="AG113" s="948"/>
      <c r="AH113" s="948"/>
      <c r="AI113" s="948"/>
      <c r="AJ113" s="949"/>
      <c r="AK113" s="950">
        <v>153101</v>
      </c>
      <c r="AL113" s="948"/>
      <c r="AM113" s="948"/>
      <c r="AN113" s="948"/>
      <c r="AO113" s="949"/>
      <c r="AP113" s="951">
        <v>3.1</v>
      </c>
      <c r="AQ113" s="952"/>
      <c r="AR113" s="952"/>
      <c r="AS113" s="952"/>
      <c r="AT113" s="953"/>
      <c r="AU113" s="961"/>
      <c r="AV113" s="962"/>
      <c r="AW113" s="962"/>
      <c r="AX113" s="962"/>
      <c r="AY113" s="962"/>
      <c r="AZ113" s="844" t="s">
        <v>445</v>
      </c>
      <c r="BA113" s="781"/>
      <c r="BB113" s="781"/>
      <c r="BC113" s="781"/>
      <c r="BD113" s="781"/>
      <c r="BE113" s="781"/>
      <c r="BF113" s="781"/>
      <c r="BG113" s="781"/>
      <c r="BH113" s="781"/>
      <c r="BI113" s="781"/>
      <c r="BJ113" s="781"/>
      <c r="BK113" s="781"/>
      <c r="BL113" s="781"/>
      <c r="BM113" s="781"/>
      <c r="BN113" s="781"/>
      <c r="BO113" s="781"/>
      <c r="BP113" s="782"/>
      <c r="BQ113" s="845">
        <v>4640112</v>
      </c>
      <c r="BR113" s="846"/>
      <c r="BS113" s="846"/>
      <c r="BT113" s="846"/>
      <c r="BU113" s="846"/>
      <c r="BV113" s="846">
        <v>4304007</v>
      </c>
      <c r="BW113" s="846"/>
      <c r="BX113" s="846"/>
      <c r="BY113" s="846"/>
      <c r="BZ113" s="846"/>
      <c r="CA113" s="846">
        <v>3965076</v>
      </c>
      <c r="CB113" s="846"/>
      <c r="CC113" s="846"/>
      <c r="CD113" s="846"/>
      <c r="CE113" s="846"/>
      <c r="CF113" s="904">
        <v>81.3</v>
      </c>
      <c r="CG113" s="905"/>
      <c r="CH113" s="905"/>
      <c r="CI113" s="905"/>
      <c r="CJ113" s="905"/>
      <c r="CK113" s="956"/>
      <c r="CL113" s="850"/>
      <c r="CM113" s="844" t="s">
        <v>446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126</v>
      </c>
      <c r="DH113" s="809"/>
      <c r="DI113" s="809"/>
      <c r="DJ113" s="809"/>
      <c r="DK113" s="810"/>
      <c r="DL113" s="811" t="s">
        <v>126</v>
      </c>
      <c r="DM113" s="809"/>
      <c r="DN113" s="809"/>
      <c r="DO113" s="809"/>
      <c r="DP113" s="810"/>
      <c r="DQ113" s="811" t="s">
        <v>126</v>
      </c>
      <c r="DR113" s="809"/>
      <c r="DS113" s="809"/>
      <c r="DT113" s="809"/>
      <c r="DU113" s="810"/>
      <c r="DV113" s="853" t="s">
        <v>126</v>
      </c>
      <c r="DW113" s="854"/>
      <c r="DX113" s="854"/>
      <c r="DY113" s="854"/>
      <c r="DZ113" s="855"/>
    </row>
    <row r="114" spans="1:130" s="226" customFormat="1" ht="26.25" customHeight="1" x14ac:dyDescent="0.15">
      <c r="A114" s="943"/>
      <c r="B114" s="944"/>
      <c r="C114" s="781" t="s">
        <v>447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255959</v>
      </c>
      <c r="AB114" s="809"/>
      <c r="AC114" s="809"/>
      <c r="AD114" s="809"/>
      <c r="AE114" s="810"/>
      <c r="AF114" s="811">
        <v>264155</v>
      </c>
      <c r="AG114" s="809"/>
      <c r="AH114" s="809"/>
      <c r="AI114" s="809"/>
      <c r="AJ114" s="810"/>
      <c r="AK114" s="811">
        <v>272239</v>
      </c>
      <c r="AL114" s="809"/>
      <c r="AM114" s="809"/>
      <c r="AN114" s="809"/>
      <c r="AO114" s="810"/>
      <c r="AP114" s="853">
        <v>5.6</v>
      </c>
      <c r="AQ114" s="854"/>
      <c r="AR114" s="854"/>
      <c r="AS114" s="854"/>
      <c r="AT114" s="855"/>
      <c r="AU114" s="961"/>
      <c r="AV114" s="962"/>
      <c r="AW114" s="962"/>
      <c r="AX114" s="962"/>
      <c r="AY114" s="962"/>
      <c r="AZ114" s="844" t="s">
        <v>448</v>
      </c>
      <c r="BA114" s="781"/>
      <c r="BB114" s="781"/>
      <c r="BC114" s="781"/>
      <c r="BD114" s="781"/>
      <c r="BE114" s="781"/>
      <c r="BF114" s="781"/>
      <c r="BG114" s="781"/>
      <c r="BH114" s="781"/>
      <c r="BI114" s="781"/>
      <c r="BJ114" s="781"/>
      <c r="BK114" s="781"/>
      <c r="BL114" s="781"/>
      <c r="BM114" s="781"/>
      <c r="BN114" s="781"/>
      <c r="BO114" s="781"/>
      <c r="BP114" s="782"/>
      <c r="BQ114" s="845">
        <v>820819</v>
      </c>
      <c r="BR114" s="846"/>
      <c r="BS114" s="846"/>
      <c r="BT114" s="846"/>
      <c r="BU114" s="846"/>
      <c r="BV114" s="846">
        <v>831852</v>
      </c>
      <c r="BW114" s="846"/>
      <c r="BX114" s="846"/>
      <c r="BY114" s="846"/>
      <c r="BZ114" s="846"/>
      <c r="CA114" s="846">
        <v>810350</v>
      </c>
      <c r="CB114" s="846"/>
      <c r="CC114" s="846"/>
      <c r="CD114" s="846"/>
      <c r="CE114" s="846"/>
      <c r="CF114" s="904">
        <v>16.600000000000001</v>
      </c>
      <c r="CG114" s="905"/>
      <c r="CH114" s="905"/>
      <c r="CI114" s="905"/>
      <c r="CJ114" s="905"/>
      <c r="CK114" s="956"/>
      <c r="CL114" s="850"/>
      <c r="CM114" s="844" t="s">
        <v>449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126</v>
      </c>
      <c r="DH114" s="809"/>
      <c r="DI114" s="809"/>
      <c r="DJ114" s="809"/>
      <c r="DK114" s="810"/>
      <c r="DL114" s="811" t="s">
        <v>126</v>
      </c>
      <c r="DM114" s="809"/>
      <c r="DN114" s="809"/>
      <c r="DO114" s="809"/>
      <c r="DP114" s="810"/>
      <c r="DQ114" s="811" t="s">
        <v>126</v>
      </c>
      <c r="DR114" s="809"/>
      <c r="DS114" s="809"/>
      <c r="DT114" s="809"/>
      <c r="DU114" s="810"/>
      <c r="DV114" s="853" t="s">
        <v>126</v>
      </c>
      <c r="DW114" s="854"/>
      <c r="DX114" s="854"/>
      <c r="DY114" s="854"/>
      <c r="DZ114" s="855"/>
    </row>
    <row r="115" spans="1:130" s="226" customFormat="1" ht="26.25" customHeight="1" x14ac:dyDescent="0.15">
      <c r="A115" s="943"/>
      <c r="B115" s="944"/>
      <c r="C115" s="781" t="s">
        <v>450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126</v>
      </c>
      <c r="AB115" s="948"/>
      <c r="AC115" s="948"/>
      <c r="AD115" s="948"/>
      <c r="AE115" s="949"/>
      <c r="AF115" s="950" t="s">
        <v>126</v>
      </c>
      <c r="AG115" s="948"/>
      <c r="AH115" s="948"/>
      <c r="AI115" s="948"/>
      <c r="AJ115" s="949"/>
      <c r="AK115" s="950" t="s">
        <v>451</v>
      </c>
      <c r="AL115" s="948"/>
      <c r="AM115" s="948"/>
      <c r="AN115" s="948"/>
      <c r="AO115" s="949"/>
      <c r="AP115" s="951" t="s">
        <v>126</v>
      </c>
      <c r="AQ115" s="952"/>
      <c r="AR115" s="952"/>
      <c r="AS115" s="952"/>
      <c r="AT115" s="953"/>
      <c r="AU115" s="961"/>
      <c r="AV115" s="962"/>
      <c r="AW115" s="962"/>
      <c r="AX115" s="962"/>
      <c r="AY115" s="962"/>
      <c r="AZ115" s="844" t="s">
        <v>452</v>
      </c>
      <c r="BA115" s="781"/>
      <c r="BB115" s="781"/>
      <c r="BC115" s="781"/>
      <c r="BD115" s="781"/>
      <c r="BE115" s="781"/>
      <c r="BF115" s="781"/>
      <c r="BG115" s="781"/>
      <c r="BH115" s="781"/>
      <c r="BI115" s="781"/>
      <c r="BJ115" s="781"/>
      <c r="BK115" s="781"/>
      <c r="BL115" s="781"/>
      <c r="BM115" s="781"/>
      <c r="BN115" s="781"/>
      <c r="BO115" s="781"/>
      <c r="BP115" s="782"/>
      <c r="BQ115" s="845" t="s">
        <v>126</v>
      </c>
      <c r="BR115" s="846"/>
      <c r="BS115" s="846"/>
      <c r="BT115" s="846"/>
      <c r="BU115" s="846"/>
      <c r="BV115" s="846" t="s">
        <v>389</v>
      </c>
      <c r="BW115" s="846"/>
      <c r="BX115" s="846"/>
      <c r="BY115" s="846"/>
      <c r="BZ115" s="846"/>
      <c r="CA115" s="846" t="s">
        <v>126</v>
      </c>
      <c r="CB115" s="846"/>
      <c r="CC115" s="846"/>
      <c r="CD115" s="846"/>
      <c r="CE115" s="846"/>
      <c r="CF115" s="904" t="s">
        <v>126</v>
      </c>
      <c r="CG115" s="905"/>
      <c r="CH115" s="905"/>
      <c r="CI115" s="905"/>
      <c r="CJ115" s="905"/>
      <c r="CK115" s="956"/>
      <c r="CL115" s="850"/>
      <c r="CM115" s="844" t="s">
        <v>453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126</v>
      </c>
      <c r="DH115" s="809"/>
      <c r="DI115" s="809"/>
      <c r="DJ115" s="809"/>
      <c r="DK115" s="810"/>
      <c r="DL115" s="811" t="s">
        <v>126</v>
      </c>
      <c r="DM115" s="809"/>
      <c r="DN115" s="809"/>
      <c r="DO115" s="809"/>
      <c r="DP115" s="810"/>
      <c r="DQ115" s="811" t="s">
        <v>126</v>
      </c>
      <c r="DR115" s="809"/>
      <c r="DS115" s="809"/>
      <c r="DT115" s="809"/>
      <c r="DU115" s="810"/>
      <c r="DV115" s="853" t="s">
        <v>126</v>
      </c>
      <c r="DW115" s="854"/>
      <c r="DX115" s="854"/>
      <c r="DY115" s="854"/>
      <c r="DZ115" s="855"/>
    </row>
    <row r="116" spans="1:130" s="226" customFormat="1" ht="26.25" customHeight="1" x14ac:dyDescent="0.15">
      <c r="A116" s="945"/>
      <c r="B116" s="946"/>
      <c r="C116" s="868" t="s">
        <v>454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389</v>
      </c>
      <c r="AB116" s="809"/>
      <c r="AC116" s="809"/>
      <c r="AD116" s="809"/>
      <c r="AE116" s="810"/>
      <c r="AF116" s="811" t="s">
        <v>451</v>
      </c>
      <c r="AG116" s="809"/>
      <c r="AH116" s="809"/>
      <c r="AI116" s="809"/>
      <c r="AJ116" s="810"/>
      <c r="AK116" s="811" t="s">
        <v>126</v>
      </c>
      <c r="AL116" s="809"/>
      <c r="AM116" s="809"/>
      <c r="AN116" s="809"/>
      <c r="AO116" s="810"/>
      <c r="AP116" s="853" t="s">
        <v>126</v>
      </c>
      <c r="AQ116" s="854"/>
      <c r="AR116" s="854"/>
      <c r="AS116" s="854"/>
      <c r="AT116" s="855"/>
      <c r="AU116" s="961"/>
      <c r="AV116" s="962"/>
      <c r="AW116" s="962"/>
      <c r="AX116" s="962"/>
      <c r="AY116" s="962"/>
      <c r="AZ116" s="938" t="s">
        <v>455</v>
      </c>
      <c r="BA116" s="939"/>
      <c r="BB116" s="939"/>
      <c r="BC116" s="939"/>
      <c r="BD116" s="939"/>
      <c r="BE116" s="939"/>
      <c r="BF116" s="939"/>
      <c r="BG116" s="939"/>
      <c r="BH116" s="939"/>
      <c r="BI116" s="939"/>
      <c r="BJ116" s="939"/>
      <c r="BK116" s="939"/>
      <c r="BL116" s="939"/>
      <c r="BM116" s="939"/>
      <c r="BN116" s="939"/>
      <c r="BO116" s="939"/>
      <c r="BP116" s="940"/>
      <c r="BQ116" s="845" t="s">
        <v>126</v>
      </c>
      <c r="BR116" s="846"/>
      <c r="BS116" s="846"/>
      <c r="BT116" s="846"/>
      <c r="BU116" s="846"/>
      <c r="BV116" s="846" t="s">
        <v>126</v>
      </c>
      <c r="BW116" s="846"/>
      <c r="BX116" s="846"/>
      <c r="BY116" s="846"/>
      <c r="BZ116" s="846"/>
      <c r="CA116" s="846" t="s">
        <v>126</v>
      </c>
      <c r="CB116" s="846"/>
      <c r="CC116" s="846"/>
      <c r="CD116" s="846"/>
      <c r="CE116" s="846"/>
      <c r="CF116" s="904" t="s">
        <v>126</v>
      </c>
      <c r="CG116" s="905"/>
      <c r="CH116" s="905"/>
      <c r="CI116" s="905"/>
      <c r="CJ116" s="905"/>
      <c r="CK116" s="956"/>
      <c r="CL116" s="850"/>
      <c r="CM116" s="844" t="s">
        <v>456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389</v>
      </c>
      <c r="DH116" s="809"/>
      <c r="DI116" s="809"/>
      <c r="DJ116" s="809"/>
      <c r="DK116" s="810"/>
      <c r="DL116" s="811" t="s">
        <v>126</v>
      </c>
      <c r="DM116" s="809"/>
      <c r="DN116" s="809"/>
      <c r="DO116" s="809"/>
      <c r="DP116" s="810"/>
      <c r="DQ116" s="811" t="s">
        <v>451</v>
      </c>
      <c r="DR116" s="809"/>
      <c r="DS116" s="809"/>
      <c r="DT116" s="809"/>
      <c r="DU116" s="810"/>
      <c r="DV116" s="853" t="s">
        <v>126</v>
      </c>
      <c r="DW116" s="854"/>
      <c r="DX116" s="854"/>
      <c r="DY116" s="854"/>
      <c r="DZ116" s="855"/>
    </row>
    <row r="117" spans="1:130" s="226" customFormat="1" ht="26.25" customHeight="1" x14ac:dyDescent="0.15">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457</v>
      </c>
      <c r="Z117" s="926"/>
      <c r="AA117" s="931">
        <v>872544</v>
      </c>
      <c r="AB117" s="932"/>
      <c r="AC117" s="932"/>
      <c r="AD117" s="932"/>
      <c r="AE117" s="933"/>
      <c r="AF117" s="934">
        <v>881012</v>
      </c>
      <c r="AG117" s="932"/>
      <c r="AH117" s="932"/>
      <c r="AI117" s="932"/>
      <c r="AJ117" s="933"/>
      <c r="AK117" s="934">
        <v>929590</v>
      </c>
      <c r="AL117" s="932"/>
      <c r="AM117" s="932"/>
      <c r="AN117" s="932"/>
      <c r="AO117" s="933"/>
      <c r="AP117" s="935"/>
      <c r="AQ117" s="936"/>
      <c r="AR117" s="936"/>
      <c r="AS117" s="936"/>
      <c r="AT117" s="937"/>
      <c r="AU117" s="961"/>
      <c r="AV117" s="962"/>
      <c r="AW117" s="962"/>
      <c r="AX117" s="962"/>
      <c r="AY117" s="962"/>
      <c r="AZ117" s="892" t="s">
        <v>458</v>
      </c>
      <c r="BA117" s="893"/>
      <c r="BB117" s="893"/>
      <c r="BC117" s="893"/>
      <c r="BD117" s="893"/>
      <c r="BE117" s="893"/>
      <c r="BF117" s="893"/>
      <c r="BG117" s="893"/>
      <c r="BH117" s="893"/>
      <c r="BI117" s="893"/>
      <c r="BJ117" s="893"/>
      <c r="BK117" s="893"/>
      <c r="BL117" s="893"/>
      <c r="BM117" s="893"/>
      <c r="BN117" s="893"/>
      <c r="BO117" s="893"/>
      <c r="BP117" s="894"/>
      <c r="BQ117" s="845" t="s">
        <v>126</v>
      </c>
      <c r="BR117" s="846"/>
      <c r="BS117" s="846"/>
      <c r="BT117" s="846"/>
      <c r="BU117" s="846"/>
      <c r="BV117" s="846" t="s">
        <v>126</v>
      </c>
      <c r="BW117" s="846"/>
      <c r="BX117" s="846"/>
      <c r="BY117" s="846"/>
      <c r="BZ117" s="846"/>
      <c r="CA117" s="846" t="s">
        <v>126</v>
      </c>
      <c r="CB117" s="846"/>
      <c r="CC117" s="846"/>
      <c r="CD117" s="846"/>
      <c r="CE117" s="846"/>
      <c r="CF117" s="904" t="s">
        <v>451</v>
      </c>
      <c r="CG117" s="905"/>
      <c r="CH117" s="905"/>
      <c r="CI117" s="905"/>
      <c r="CJ117" s="905"/>
      <c r="CK117" s="956"/>
      <c r="CL117" s="850"/>
      <c r="CM117" s="844" t="s">
        <v>459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126</v>
      </c>
      <c r="DH117" s="809"/>
      <c r="DI117" s="809"/>
      <c r="DJ117" s="809"/>
      <c r="DK117" s="810"/>
      <c r="DL117" s="811" t="s">
        <v>126</v>
      </c>
      <c r="DM117" s="809"/>
      <c r="DN117" s="809"/>
      <c r="DO117" s="809"/>
      <c r="DP117" s="810"/>
      <c r="DQ117" s="811" t="s">
        <v>389</v>
      </c>
      <c r="DR117" s="809"/>
      <c r="DS117" s="809"/>
      <c r="DT117" s="809"/>
      <c r="DU117" s="810"/>
      <c r="DV117" s="853" t="s">
        <v>451</v>
      </c>
      <c r="DW117" s="854"/>
      <c r="DX117" s="854"/>
      <c r="DY117" s="854"/>
      <c r="DZ117" s="855"/>
    </row>
    <row r="118" spans="1:130" s="226" customFormat="1" ht="26.25" customHeight="1" x14ac:dyDescent="0.15">
      <c r="A118" s="924" t="s">
        <v>431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428</v>
      </c>
      <c r="AB118" s="925"/>
      <c r="AC118" s="925"/>
      <c r="AD118" s="925"/>
      <c r="AE118" s="926"/>
      <c r="AF118" s="927" t="s">
        <v>429</v>
      </c>
      <c r="AG118" s="925"/>
      <c r="AH118" s="925"/>
      <c r="AI118" s="925"/>
      <c r="AJ118" s="926"/>
      <c r="AK118" s="927" t="s">
        <v>301</v>
      </c>
      <c r="AL118" s="925"/>
      <c r="AM118" s="925"/>
      <c r="AN118" s="925"/>
      <c r="AO118" s="926"/>
      <c r="AP118" s="928" t="s">
        <v>430</v>
      </c>
      <c r="AQ118" s="929"/>
      <c r="AR118" s="929"/>
      <c r="AS118" s="929"/>
      <c r="AT118" s="930"/>
      <c r="AU118" s="961"/>
      <c r="AV118" s="962"/>
      <c r="AW118" s="962"/>
      <c r="AX118" s="962"/>
      <c r="AY118" s="962"/>
      <c r="AZ118" s="867" t="s">
        <v>460</v>
      </c>
      <c r="BA118" s="868"/>
      <c r="BB118" s="868"/>
      <c r="BC118" s="868"/>
      <c r="BD118" s="868"/>
      <c r="BE118" s="868"/>
      <c r="BF118" s="868"/>
      <c r="BG118" s="868"/>
      <c r="BH118" s="868"/>
      <c r="BI118" s="868"/>
      <c r="BJ118" s="868"/>
      <c r="BK118" s="868"/>
      <c r="BL118" s="868"/>
      <c r="BM118" s="868"/>
      <c r="BN118" s="868"/>
      <c r="BO118" s="868"/>
      <c r="BP118" s="869"/>
      <c r="BQ118" s="908">
        <v>338780</v>
      </c>
      <c r="BR118" s="874"/>
      <c r="BS118" s="874"/>
      <c r="BT118" s="874"/>
      <c r="BU118" s="874"/>
      <c r="BV118" s="874">
        <v>241697</v>
      </c>
      <c r="BW118" s="874"/>
      <c r="BX118" s="874"/>
      <c r="BY118" s="874"/>
      <c r="BZ118" s="874"/>
      <c r="CA118" s="874" t="s">
        <v>126</v>
      </c>
      <c r="CB118" s="874"/>
      <c r="CC118" s="874"/>
      <c r="CD118" s="874"/>
      <c r="CE118" s="874"/>
      <c r="CF118" s="904" t="s">
        <v>126</v>
      </c>
      <c r="CG118" s="905"/>
      <c r="CH118" s="905"/>
      <c r="CI118" s="905"/>
      <c r="CJ118" s="905"/>
      <c r="CK118" s="956"/>
      <c r="CL118" s="850"/>
      <c r="CM118" s="844" t="s">
        <v>461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126</v>
      </c>
      <c r="DH118" s="809"/>
      <c r="DI118" s="809"/>
      <c r="DJ118" s="809"/>
      <c r="DK118" s="810"/>
      <c r="DL118" s="811" t="s">
        <v>126</v>
      </c>
      <c r="DM118" s="809"/>
      <c r="DN118" s="809"/>
      <c r="DO118" s="809"/>
      <c r="DP118" s="810"/>
      <c r="DQ118" s="811" t="s">
        <v>126</v>
      </c>
      <c r="DR118" s="809"/>
      <c r="DS118" s="809"/>
      <c r="DT118" s="809"/>
      <c r="DU118" s="810"/>
      <c r="DV118" s="853" t="s">
        <v>126</v>
      </c>
      <c r="DW118" s="854"/>
      <c r="DX118" s="854"/>
      <c r="DY118" s="854"/>
      <c r="DZ118" s="855"/>
    </row>
    <row r="119" spans="1:130" s="226" customFormat="1" ht="26.25" customHeight="1" x14ac:dyDescent="0.15">
      <c r="A119" s="847" t="s">
        <v>434</v>
      </c>
      <c r="B119" s="848"/>
      <c r="C119" s="889" t="s">
        <v>435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451</v>
      </c>
      <c r="AB119" s="918"/>
      <c r="AC119" s="918"/>
      <c r="AD119" s="918"/>
      <c r="AE119" s="919"/>
      <c r="AF119" s="920" t="s">
        <v>126</v>
      </c>
      <c r="AG119" s="918"/>
      <c r="AH119" s="918"/>
      <c r="AI119" s="918"/>
      <c r="AJ119" s="919"/>
      <c r="AK119" s="920" t="s">
        <v>126</v>
      </c>
      <c r="AL119" s="918"/>
      <c r="AM119" s="918"/>
      <c r="AN119" s="918"/>
      <c r="AO119" s="919"/>
      <c r="AP119" s="921" t="s">
        <v>126</v>
      </c>
      <c r="AQ119" s="922"/>
      <c r="AR119" s="922"/>
      <c r="AS119" s="922"/>
      <c r="AT119" s="923"/>
      <c r="AU119" s="963"/>
      <c r="AV119" s="964"/>
      <c r="AW119" s="964"/>
      <c r="AX119" s="964"/>
      <c r="AY119" s="964"/>
      <c r="AZ119" s="247" t="s">
        <v>183</v>
      </c>
      <c r="BA119" s="247"/>
      <c r="BB119" s="247"/>
      <c r="BC119" s="247"/>
      <c r="BD119" s="247"/>
      <c r="BE119" s="247"/>
      <c r="BF119" s="247"/>
      <c r="BG119" s="247"/>
      <c r="BH119" s="247"/>
      <c r="BI119" s="247"/>
      <c r="BJ119" s="247"/>
      <c r="BK119" s="247"/>
      <c r="BL119" s="247"/>
      <c r="BM119" s="247"/>
      <c r="BN119" s="247"/>
      <c r="BO119" s="906" t="s">
        <v>462</v>
      </c>
      <c r="BP119" s="907"/>
      <c r="BQ119" s="908">
        <v>15054878</v>
      </c>
      <c r="BR119" s="874"/>
      <c r="BS119" s="874"/>
      <c r="BT119" s="874"/>
      <c r="BU119" s="874"/>
      <c r="BV119" s="874">
        <v>16467886</v>
      </c>
      <c r="BW119" s="874"/>
      <c r="BX119" s="874"/>
      <c r="BY119" s="874"/>
      <c r="BZ119" s="874"/>
      <c r="CA119" s="874">
        <v>16069139</v>
      </c>
      <c r="CB119" s="874"/>
      <c r="CC119" s="874"/>
      <c r="CD119" s="874"/>
      <c r="CE119" s="874"/>
      <c r="CF119" s="777"/>
      <c r="CG119" s="778"/>
      <c r="CH119" s="778"/>
      <c r="CI119" s="778"/>
      <c r="CJ119" s="863"/>
      <c r="CK119" s="957"/>
      <c r="CL119" s="852"/>
      <c r="CM119" s="867" t="s">
        <v>463</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126</v>
      </c>
      <c r="DH119" s="793"/>
      <c r="DI119" s="793"/>
      <c r="DJ119" s="793"/>
      <c r="DK119" s="794"/>
      <c r="DL119" s="795" t="s">
        <v>126</v>
      </c>
      <c r="DM119" s="793"/>
      <c r="DN119" s="793"/>
      <c r="DO119" s="793"/>
      <c r="DP119" s="794"/>
      <c r="DQ119" s="795" t="s">
        <v>126</v>
      </c>
      <c r="DR119" s="793"/>
      <c r="DS119" s="793"/>
      <c r="DT119" s="793"/>
      <c r="DU119" s="794"/>
      <c r="DV119" s="877" t="s">
        <v>389</v>
      </c>
      <c r="DW119" s="878"/>
      <c r="DX119" s="878"/>
      <c r="DY119" s="878"/>
      <c r="DZ119" s="879"/>
    </row>
    <row r="120" spans="1:130" s="226" customFormat="1" ht="26.25" customHeight="1" x14ac:dyDescent="0.15">
      <c r="A120" s="849"/>
      <c r="B120" s="850"/>
      <c r="C120" s="844" t="s">
        <v>439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126</v>
      </c>
      <c r="AB120" s="809"/>
      <c r="AC120" s="809"/>
      <c r="AD120" s="809"/>
      <c r="AE120" s="810"/>
      <c r="AF120" s="811" t="s">
        <v>389</v>
      </c>
      <c r="AG120" s="809"/>
      <c r="AH120" s="809"/>
      <c r="AI120" s="809"/>
      <c r="AJ120" s="810"/>
      <c r="AK120" s="811" t="s">
        <v>451</v>
      </c>
      <c r="AL120" s="809"/>
      <c r="AM120" s="809"/>
      <c r="AN120" s="809"/>
      <c r="AO120" s="810"/>
      <c r="AP120" s="853" t="s">
        <v>126</v>
      </c>
      <c r="AQ120" s="854"/>
      <c r="AR120" s="854"/>
      <c r="AS120" s="854"/>
      <c r="AT120" s="855"/>
      <c r="AU120" s="909" t="s">
        <v>464</v>
      </c>
      <c r="AV120" s="910"/>
      <c r="AW120" s="910"/>
      <c r="AX120" s="910"/>
      <c r="AY120" s="911"/>
      <c r="AZ120" s="889" t="s">
        <v>465</v>
      </c>
      <c r="BA120" s="837"/>
      <c r="BB120" s="837"/>
      <c r="BC120" s="837"/>
      <c r="BD120" s="837"/>
      <c r="BE120" s="837"/>
      <c r="BF120" s="837"/>
      <c r="BG120" s="837"/>
      <c r="BH120" s="837"/>
      <c r="BI120" s="837"/>
      <c r="BJ120" s="837"/>
      <c r="BK120" s="837"/>
      <c r="BL120" s="837"/>
      <c r="BM120" s="837"/>
      <c r="BN120" s="837"/>
      <c r="BO120" s="837"/>
      <c r="BP120" s="838"/>
      <c r="BQ120" s="890">
        <v>3038806</v>
      </c>
      <c r="BR120" s="871"/>
      <c r="BS120" s="871"/>
      <c r="BT120" s="871"/>
      <c r="BU120" s="871"/>
      <c r="BV120" s="871">
        <v>3235827</v>
      </c>
      <c r="BW120" s="871"/>
      <c r="BX120" s="871"/>
      <c r="BY120" s="871"/>
      <c r="BZ120" s="871"/>
      <c r="CA120" s="871">
        <v>3859520</v>
      </c>
      <c r="CB120" s="871"/>
      <c r="CC120" s="871"/>
      <c r="CD120" s="871"/>
      <c r="CE120" s="871"/>
      <c r="CF120" s="895">
        <v>79.099999999999994</v>
      </c>
      <c r="CG120" s="896"/>
      <c r="CH120" s="896"/>
      <c r="CI120" s="896"/>
      <c r="CJ120" s="896"/>
      <c r="CK120" s="897" t="s">
        <v>466</v>
      </c>
      <c r="CL120" s="881"/>
      <c r="CM120" s="881"/>
      <c r="CN120" s="881"/>
      <c r="CO120" s="882"/>
      <c r="CP120" s="901" t="s">
        <v>467</v>
      </c>
      <c r="CQ120" s="902"/>
      <c r="CR120" s="902"/>
      <c r="CS120" s="902"/>
      <c r="CT120" s="902"/>
      <c r="CU120" s="902"/>
      <c r="CV120" s="902"/>
      <c r="CW120" s="902"/>
      <c r="CX120" s="902"/>
      <c r="CY120" s="902"/>
      <c r="CZ120" s="902"/>
      <c r="DA120" s="902"/>
      <c r="DB120" s="902"/>
      <c r="DC120" s="902"/>
      <c r="DD120" s="902"/>
      <c r="DE120" s="902"/>
      <c r="DF120" s="903"/>
      <c r="DG120" s="890" t="s">
        <v>126</v>
      </c>
      <c r="DH120" s="871"/>
      <c r="DI120" s="871"/>
      <c r="DJ120" s="871"/>
      <c r="DK120" s="871"/>
      <c r="DL120" s="871">
        <v>2714683</v>
      </c>
      <c r="DM120" s="871"/>
      <c r="DN120" s="871"/>
      <c r="DO120" s="871"/>
      <c r="DP120" s="871"/>
      <c r="DQ120" s="871">
        <v>2554920</v>
      </c>
      <c r="DR120" s="871"/>
      <c r="DS120" s="871"/>
      <c r="DT120" s="871"/>
      <c r="DU120" s="871"/>
      <c r="DV120" s="872">
        <v>52.4</v>
      </c>
      <c r="DW120" s="872"/>
      <c r="DX120" s="872"/>
      <c r="DY120" s="872"/>
      <c r="DZ120" s="873"/>
    </row>
    <row r="121" spans="1:130" s="226" customFormat="1" ht="26.25" customHeight="1" x14ac:dyDescent="0.15">
      <c r="A121" s="849"/>
      <c r="B121" s="850"/>
      <c r="C121" s="892" t="s">
        <v>468</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389</v>
      </c>
      <c r="AB121" s="809"/>
      <c r="AC121" s="809"/>
      <c r="AD121" s="809"/>
      <c r="AE121" s="810"/>
      <c r="AF121" s="811" t="s">
        <v>451</v>
      </c>
      <c r="AG121" s="809"/>
      <c r="AH121" s="809"/>
      <c r="AI121" s="809"/>
      <c r="AJ121" s="810"/>
      <c r="AK121" s="811" t="s">
        <v>126</v>
      </c>
      <c r="AL121" s="809"/>
      <c r="AM121" s="809"/>
      <c r="AN121" s="809"/>
      <c r="AO121" s="810"/>
      <c r="AP121" s="853" t="s">
        <v>126</v>
      </c>
      <c r="AQ121" s="854"/>
      <c r="AR121" s="854"/>
      <c r="AS121" s="854"/>
      <c r="AT121" s="855"/>
      <c r="AU121" s="912"/>
      <c r="AV121" s="913"/>
      <c r="AW121" s="913"/>
      <c r="AX121" s="913"/>
      <c r="AY121" s="914"/>
      <c r="AZ121" s="844" t="s">
        <v>469</v>
      </c>
      <c r="BA121" s="781"/>
      <c r="BB121" s="781"/>
      <c r="BC121" s="781"/>
      <c r="BD121" s="781"/>
      <c r="BE121" s="781"/>
      <c r="BF121" s="781"/>
      <c r="BG121" s="781"/>
      <c r="BH121" s="781"/>
      <c r="BI121" s="781"/>
      <c r="BJ121" s="781"/>
      <c r="BK121" s="781"/>
      <c r="BL121" s="781"/>
      <c r="BM121" s="781"/>
      <c r="BN121" s="781"/>
      <c r="BO121" s="781"/>
      <c r="BP121" s="782"/>
      <c r="BQ121" s="845">
        <v>1501523</v>
      </c>
      <c r="BR121" s="846"/>
      <c r="BS121" s="846"/>
      <c r="BT121" s="846"/>
      <c r="BU121" s="846"/>
      <c r="BV121" s="846">
        <v>2016974</v>
      </c>
      <c r="BW121" s="846"/>
      <c r="BX121" s="846"/>
      <c r="BY121" s="846"/>
      <c r="BZ121" s="846"/>
      <c r="CA121" s="846">
        <v>2405797</v>
      </c>
      <c r="CB121" s="846"/>
      <c r="CC121" s="846"/>
      <c r="CD121" s="846"/>
      <c r="CE121" s="846"/>
      <c r="CF121" s="904">
        <v>49.3</v>
      </c>
      <c r="CG121" s="905"/>
      <c r="CH121" s="905"/>
      <c r="CI121" s="905"/>
      <c r="CJ121" s="905"/>
      <c r="CK121" s="898"/>
      <c r="CL121" s="884"/>
      <c r="CM121" s="884"/>
      <c r="CN121" s="884"/>
      <c r="CO121" s="885"/>
      <c r="CP121" s="864" t="s">
        <v>470</v>
      </c>
      <c r="CQ121" s="865"/>
      <c r="CR121" s="865"/>
      <c r="CS121" s="865"/>
      <c r="CT121" s="865"/>
      <c r="CU121" s="865"/>
      <c r="CV121" s="865"/>
      <c r="CW121" s="865"/>
      <c r="CX121" s="865"/>
      <c r="CY121" s="865"/>
      <c r="CZ121" s="865"/>
      <c r="DA121" s="865"/>
      <c r="DB121" s="865"/>
      <c r="DC121" s="865"/>
      <c r="DD121" s="865"/>
      <c r="DE121" s="865"/>
      <c r="DF121" s="866"/>
      <c r="DG121" s="845" t="s">
        <v>126</v>
      </c>
      <c r="DH121" s="846"/>
      <c r="DI121" s="846"/>
      <c r="DJ121" s="846"/>
      <c r="DK121" s="846"/>
      <c r="DL121" s="846" t="s">
        <v>126</v>
      </c>
      <c r="DM121" s="846"/>
      <c r="DN121" s="846"/>
      <c r="DO121" s="846"/>
      <c r="DP121" s="846"/>
      <c r="DQ121" s="846" t="s">
        <v>126</v>
      </c>
      <c r="DR121" s="846"/>
      <c r="DS121" s="846"/>
      <c r="DT121" s="846"/>
      <c r="DU121" s="846"/>
      <c r="DV121" s="823" t="s">
        <v>126</v>
      </c>
      <c r="DW121" s="823"/>
      <c r="DX121" s="823"/>
      <c r="DY121" s="823"/>
      <c r="DZ121" s="824"/>
    </row>
    <row r="122" spans="1:130" s="226" customFormat="1" ht="26.25" customHeight="1" x14ac:dyDescent="0.15">
      <c r="A122" s="849"/>
      <c r="B122" s="850"/>
      <c r="C122" s="844" t="s">
        <v>449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126</v>
      </c>
      <c r="AB122" s="809"/>
      <c r="AC122" s="809"/>
      <c r="AD122" s="809"/>
      <c r="AE122" s="810"/>
      <c r="AF122" s="811" t="s">
        <v>126</v>
      </c>
      <c r="AG122" s="809"/>
      <c r="AH122" s="809"/>
      <c r="AI122" s="809"/>
      <c r="AJ122" s="810"/>
      <c r="AK122" s="811" t="s">
        <v>126</v>
      </c>
      <c r="AL122" s="809"/>
      <c r="AM122" s="809"/>
      <c r="AN122" s="809"/>
      <c r="AO122" s="810"/>
      <c r="AP122" s="853" t="s">
        <v>126</v>
      </c>
      <c r="AQ122" s="854"/>
      <c r="AR122" s="854"/>
      <c r="AS122" s="854"/>
      <c r="AT122" s="855"/>
      <c r="AU122" s="912"/>
      <c r="AV122" s="913"/>
      <c r="AW122" s="913"/>
      <c r="AX122" s="913"/>
      <c r="AY122" s="914"/>
      <c r="AZ122" s="867" t="s">
        <v>471</v>
      </c>
      <c r="BA122" s="868"/>
      <c r="BB122" s="868"/>
      <c r="BC122" s="868"/>
      <c r="BD122" s="868"/>
      <c r="BE122" s="868"/>
      <c r="BF122" s="868"/>
      <c r="BG122" s="868"/>
      <c r="BH122" s="868"/>
      <c r="BI122" s="868"/>
      <c r="BJ122" s="868"/>
      <c r="BK122" s="868"/>
      <c r="BL122" s="868"/>
      <c r="BM122" s="868"/>
      <c r="BN122" s="868"/>
      <c r="BO122" s="868"/>
      <c r="BP122" s="869"/>
      <c r="BQ122" s="908">
        <v>8528807</v>
      </c>
      <c r="BR122" s="874"/>
      <c r="BS122" s="874"/>
      <c r="BT122" s="874"/>
      <c r="BU122" s="874"/>
      <c r="BV122" s="874">
        <v>8603531</v>
      </c>
      <c r="BW122" s="874"/>
      <c r="BX122" s="874"/>
      <c r="BY122" s="874"/>
      <c r="BZ122" s="874"/>
      <c r="CA122" s="874">
        <v>8692364</v>
      </c>
      <c r="CB122" s="874"/>
      <c r="CC122" s="874"/>
      <c r="CD122" s="874"/>
      <c r="CE122" s="874"/>
      <c r="CF122" s="875">
        <v>178.2</v>
      </c>
      <c r="CG122" s="876"/>
      <c r="CH122" s="876"/>
      <c r="CI122" s="876"/>
      <c r="CJ122" s="876"/>
      <c r="CK122" s="898"/>
      <c r="CL122" s="884"/>
      <c r="CM122" s="884"/>
      <c r="CN122" s="884"/>
      <c r="CO122" s="885"/>
      <c r="CP122" s="864" t="s">
        <v>402</v>
      </c>
      <c r="CQ122" s="865"/>
      <c r="CR122" s="865"/>
      <c r="CS122" s="865"/>
      <c r="CT122" s="865"/>
      <c r="CU122" s="865"/>
      <c r="CV122" s="865"/>
      <c r="CW122" s="865"/>
      <c r="CX122" s="865"/>
      <c r="CY122" s="865"/>
      <c r="CZ122" s="865"/>
      <c r="DA122" s="865"/>
      <c r="DB122" s="865"/>
      <c r="DC122" s="865"/>
      <c r="DD122" s="865"/>
      <c r="DE122" s="865"/>
      <c r="DF122" s="866"/>
      <c r="DG122" s="845" t="s">
        <v>126</v>
      </c>
      <c r="DH122" s="846"/>
      <c r="DI122" s="846"/>
      <c r="DJ122" s="846"/>
      <c r="DK122" s="846"/>
      <c r="DL122" s="846" t="s">
        <v>126</v>
      </c>
      <c r="DM122" s="846"/>
      <c r="DN122" s="846"/>
      <c r="DO122" s="846"/>
      <c r="DP122" s="846"/>
      <c r="DQ122" s="846" t="s">
        <v>126</v>
      </c>
      <c r="DR122" s="846"/>
      <c r="DS122" s="846"/>
      <c r="DT122" s="846"/>
      <c r="DU122" s="846"/>
      <c r="DV122" s="823" t="s">
        <v>126</v>
      </c>
      <c r="DW122" s="823"/>
      <c r="DX122" s="823"/>
      <c r="DY122" s="823"/>
      <c r="DZ122" s="824"/>
    </row>
    <row r="123" spans="1:130" s="226" customFormat="1" ht="26.25" customHeight="1" x14ac:dyDescent="0.15">
      <c r="A123" s="849"/>
      <c r="B123" s="850"/>
      <c r="C123" s="844" t="s">
        <v>456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126</v>
      </c>
      <c r="AB123" s="809"/>
      <c r="AC123" s="809"/>
      <c r="AD123" s="809"/>
      <c r="AE123" s="810"/>
      <c r="AF123" s="811" t="s">
        <v>126</v>
      </c>
      <c r="AG123" s="809"/>
      <c r="AH123" s="809"/>
      <c r="AI123" s="809"/>
      <c r="AJ123" s="810"/>
      <c r="AK123" s="811" t="s">
        <v>126</v>
      </c>
      <c r="AL123" s="809"/>
      <c r="AM123" s="809"/>
      <c r="AN123" s="809"/>
      <c r="AO123" s="810"/>
      <c r="AP123" s="853" t="s">
        <v>389</v>
      </c>
      <c r="AQ123" s="854"/>
      <c r="AR123" s="854"/>
      <c r="AS123" s="854"/>
      <c r="AT123" s="855"/>
      <c r="AU123" s="915"/>
      <c r="AV123" s="916"/>
      <c r="AW123" s="916"/>
      <c r="AX123" s="916"/>
      <c r="AY123" s="916"/>
      <c r="AZ123" s="247" t="s">
        <v>183</v>
      </c>
      <c r="BA123" s="247"/>
      <c r="BB123" s="247"/>
      <c r="BC123" s="247"/>
      <c r="BD123" s="247"/>
      <c r="BE123" s="247"/>
      <c r="BF123" s="247"/>
      <c r="BG123" s="247"/>
      <c r="BH123" s="247"/>
      <c r="BI123" s="247"/>
      <c r="BJ123" s="247"/>
      <c r="BK123" s="247"/>
      <c r="BL123" s="247"/>
      <c r="BM123" s="247"/>
      <c r="BN123" s="247"/>
      <c r="BO123" s="906" t="s">
        <v>472</v>
      </c>
      <c r="BP123" s="907"/>
      <c r="BQ123" s="861">
        <v>13069136</v>
      </c>
      <c r="BR123" s="862"/>
      <c r="BS123" s="862"/>
      <c r="BT123" s="862"/>
      <c r="BU123" s="862"/>
      <c r="BV123" s="862">
        <v>13856332</v>
      </c>
      <c r="BW123" s="862"/>
      <c r="BX123" s="862"/>
      <c r="BY123" s="862"/>
      <c r="BZ123" s="862"/>
      <c r="CA123" s="862">
        <v>14957681</v>
      </c>
      <c r="CB123" s="862"/>
      <c r="CC123" s="862"/>
      <c r="CD123" s="862"/>
      <c r="CE123" s="862"/>
      <c r="CF123" s="777"/>
      <c r="CG123" s="778"/>
      <c r="CH123" s="778"/>
      <c r="CI123" s="778"/>
      <c r="CJ123" s="863"/>
      <c r="CK123" s="898"/>
      <c r="CL123" s="884"/>
      <c r="CM123" s="884"/>
      <c r="CN123" s="884"/>
      <c r="CO123" s="885"/>
      <c r="CP123" s="864" t="s">
        <v>400</v>
      </c>
      <c r="CQ123" s="865"/>
      <c r="CR123" s="865"/>
      <c r="CS123" s="865"/>
      <c r="CT123" s="865"/>
      <c r="CU123" s="865"/>
      <c r="CV123" s="865"/>
      <c r="CW123" s="865"/>
      <c r="CX123" s="865"/>
      <c r="CY123" s="865"/>
      <c r="CZ123" s="865"/>
      <c r="DA123" s="865"/>
      <c r="DB123" s="865"/>
      <c r="DC123" s="865"/>
      <c r="DD123" s="865"/>
      <c r="DE123" s="865"/>
      <c r="DF123" s="866"/>
      <c r="DG123" s="808" t="s">
        <v>126</v>
      </c>
      <c r="DH123" s="809"/>
      <c r="DI123" s="809"/>
      <c r="DJ123" s="809"/>
      <c r="DK123" s="810"/>
      <c r="DL123" s="811" t="s">
        <v>389</v>
      </c>
      <c r="DM123" s="809"/>
      <c r="DN123" s="809"/>
      <c r="DO123" s="809"/>
      <c r="DP123" s="810"/>
      <c r="DQ123" s="811" t="s">
        <v>389</v>
      </c>
      <c r="DR123" s="809"/>
      <c r="DS123" s="809"/>
      <c r="DT123" s="809"/>
      <c r="DU123" s="810"/>
      <c r="DV123" s="853" t="s">
        <v>389</v>
      </c>
      <c r="DW123" s="854"/>
      <c r="DX123" s="854"/>
      <c r="DY123" s="854"/>
      <c r="DZ123" s="855"/>
    </row>
    <row r="124" spans="1:130" s="226" customFormat="1" ht="26.25" customHeight="1" thickBot="1" x14ac:dyDescent="0.2">
      <c r="A124" s="849"/>
      <c r="B124" s="850"/>
      <c r="C124" s="844" t="s">
        <v>459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389</v>
      </c>
      <c r="AB124" s="809"/>
      <c r="AC124" s="809"/>
      <c r="AD124" s="809"/>
      <c r="AE124" s="810"/>
      <c r="AF124" s="811" t="s">
        <v>389</v>
      </c>
      <c r="AG124" s="809"/>
      <c r="AH124" s="809"/>
      <c r="AI124" s="809"/>
      <c r="AJ124" s="810"/>
      <c r="AK124" s="811" t="s">
        <v>126</v>
      </c>
      <c r="AL124" s="809"/>
      <c r="AM124" s="809"/>
      <c r="AN124" s="809"/>
      <c r="AO124" s="810"/>
      <c r="AP124" s="853" t="s">
        <v>389</v>
      </c>
      <c r="AQ124" s="854"/>
      <c r="AR124" s="854"/>
      <c r="AS124" s="854"/>
      <c r="AT124" s="855"/>
      <c r="AU124" s="856" t="s">
        <v>473</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45.9</v>
      </c>
      <c r="BR124" s="860"/>
      <c r="BS124" s="860"/>
      <c r="BT124" s="860"/>
      <c r="BU124" s="860"/>
      <c r="BV124" s="860">
        <v>57.5</v>
      </c>
      <c r="BW124" s="860"/>
      <c r="BX124" s="860"/>
      <c r="BY124" s="860"/>
      <c r="BZ124" s="860"/>
      <c r="CA124" s="860">
        <v>22.7</v>
      </c>
      <c r="CB124" s="860"/>
      <c r="CC124" s="860"/>
      <c r="CD124" s="860"/>
      <c r="CE124" s="860"/>
      <c r="CF124" s="755"/>
      <c r="CG124" s="756"/>
      <c r="CH124" s="756"/>
      <c r="CI124" s="756"/>
      <c r="CJ124" s="891"/>
      <c r="CK124" s="899"/>
      <c r="CL124" s="899"/>
      <c r="CM124" s="899"/>
      <c r="CN124" s="899"/>
      <c r="CO124" s="900"/>
      <c r="CP124" s="864" t="s">
        <v>474</v>
      </c>
      <c r="CQ124" s="865"/>
      <c r="CR124" s="865"/>
      <c r="CS124" s="865"/>
      <c r="CT124" s="865"/>
      <c r="CU124" s="865"/>
      <c r="CV124" s="865"/>
      <c r="CW124" s="865"/>
      <c r="CX124" s="865"/>
      <c r="CY124" s="865"/>
      <c r="CZ124" s="865"/>
      <c r="DA124" s="865"/>
      <c r="DB124" s="865"/>
      <c r="DC124" s="865"/>
      <c r="DD124" s="865"/>
      <c r="DE124" s="865"/>
      <c r="DF124" s="866"/>
      <c r="DG124" s="792">
        <v>1875927</v>
      </c>
      <c r="DH124" s="793"/>
      <c r="DI124" s="793"/>
      <c r="DJ124" s="793"/>
      <c r="DK124" s="794"/>
      <c r="DL124" s="795" t="s">
        <v>451</v>
      </c>
      <c r="DM124" s="793"/>
      <c r="DN124" s="793"/>
      <c r="DO124" s="793"/>
      <c r="DP124" s="794"/>
      <c r="DQ124" s="795" t="s">
        <v>389</v>
      </c>
      <c r="DR124" s="793"/>
      <c r="DS124" s="793"/>
      <c r="DT124" s="793"/>
      <c r="DU124" s="794"/>
      <c r="DV124" s="877" t="s">
        <v>126</v>
      </c>
      <c r="DW124" s="878"/>
      <c r="DX124" s="878"/>
      <c r="DY124" s="878"/>
      <c r="DZ124" s="879"/>
    </row>
    <row r="125" spans="1:130" s="226" customFormat="1" ht="26.25" customHeight="1" x14ac:dyDescent="0.15">
      <c r="A125" s="849"/>
      <c r="B125" s="850"/>
      <c r="C125" s="844" t="s">
        <v>461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126</v>
      </c>
      <c r="AB125" s="809"/>
      <c r="AC125" s="809"/>
      <c r="AD125" s="809"/>
      <c r="AE125" s="810"/>
      <c r="AF125" s="811" t="s">
        <v>451</v>
      </c>
      <c r="AG125" s="809"/>
      <c r="AH125" s="809"/>
      <c r="AI125" s="809"/>
      <c r="AJ125" s="810"/>
      <c r="AK125" s="811" t="s">
        <v>126</v>
      </c>
      <c r="AL125" s="809"/>
      <c r="AM125" s="809"/>
      <c r="AN125" s="809"/>
      <c r="AO125" s="810"/>
      <c r="AP125" s="853" t="s">
        <v>126</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475</v>
      </c>
      <c r="CL125" s="881"/>
      <c r="CM125" s="881"/>
      <c r="CN125" s="881"/>
      <c r="CO125" s="882"/>
      <c r="CP125" s="889" t="s">
        <v>476</v>
      </c>
      <c r="CQ125" s="837"/>
      <c r="CR125" s="837"/>
      <c r="CS125" s="837"/>
      <c r="CT125" s="837"/>
      <c r="CU125" s="837"/>
      <c r="CV125" s="837"/>
      <c r="CW125" s="837"/>
      <c r="CX125" s="837"/>
      <c r="CY125" s="837"/>
      <c r="CZ125" s="837"/>
      <c r="DA125" s="837"/>
      <c r="DB125" s="837"/>
      <c r="DC125" s="837"/>
      <c r="DD125" s="837"/>
      <c r="DE125" s="837"/>
      <c r="DF125" s="838"/>
      <c r="DG125" s="890" t="s">
        <v>389</v>
      </c>
      <c r="DH125" s="871"/>
      <c r="DI125" s="871"/>
      <c r="DJ125" s="871"/>
      <c r="DK125" s="871"/>
      <c r="DL125" s="871" t="s">
        <v>389</v>
      </c>
      <c r="DM125" s="871"/>
      <c r="DN125" s="871"/>
      <c r="DO125" s="871"/>
      <c r="DP125" s="871"/>
      <c r="DQ125" s="871" t="s">
        <v>451</v>
      </c>
      <c r="DR125" s="871"/>
      <c r="DS125" s="871"/>
      <c r="DT125" s="871"/>
      <c r="DU125" s="871"/>
      <c r="DV125" s="872" t="s">
        <v>389</v>
      </c>
      <c r="DW125" s="872"/>
      <c r="DX125" s="872"/>
      <c r="DY125" s="872"/>
      <c r="DZ125" s="873"/>
    </row>
    <row r="126" spans="1:130" s="226" customFormat="1" ht="26.25" customHeight="1" thickBot="1" x14ac:dyDescent="0.2">
      <c r="A126" s="849"/>
      <c r="B126" s="850"/>
      <c r="C126" s="844" t="s">
        <v>463</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389</v>
      </c>
      <c r="AB126" s="809"/>
      <c r="AC126" s="809"/>
      <c r="AD126" s="809"/>
      <c r="AE126" s="810"/>
      <c r="AF126" s="811" t="s">
        <v>126</v>
      </c>
      <c r="AG126" s="809"/>
      <c r="AH126" s="809"/>
      <c r="AI126" s="809"/>
      <c r="AJ126" s="810"/>
      <c r="AK126" s="811" t="s">
        <v>126</v>
      </c>
      <c r="AL126" s="809"/>
      <c r="AM126" s="809"/>
      <c r="AN126" s="809"/>
      <c r="AO126" s="810"/>
      <c r="AP126" s="853" t="s">
        <v>451</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477</v>
      </c>
      <c r="CQ126" s="781"/>
      <c r="CR126" s="781"/>
      <c r="CS126" s="781"/>
      <c r="CT126" s="781"/>
      <c r="CU126" s="781"/>
      <c r="CV126" s="781"/>
      <c r="CW126" s="781"/>
      <c r="CX126" s="781"/>
      <c r="CY126" s="781"/>
      <c r="CZ126" s="781"/>
      <c r="DA126" s="781"/>
      <c r="DB126" s="781"/>
      <c r="DC126" s="781"/>
      <c r="DD126" s="781"/>
      <c r="DE126" s="781"/>
      <c r="DF126" s="782"/>
      <c r="DG126" s="845" t="s">
        <v>389</v>
      </c>
      <c r="DH126" s="846"/>
      <c r="DI126" s="846"/>
      <c r="DJ126" s="846"/>
      <c r="DK126" s="846"/>
      <c r="DL126" s="846" t="s">
        <v>126</v>
      </c>
      <c r="DM126" s="846"/>
      <c r="DN126" s="846"/>
      <c r="DO126" s="846"/>
      <c r="DP126" s="846"/>
      <c r="DQ126" s="846" t="s">
        <v>126</v>
      </c>
      <c r="DR126" s="846"/>
      <c r="DS126" s="846"/>
      <c r="DT126" s="846"/>
      <c r="DU126" s="846"/>
      <c r="DV126" s="823" t="s">
        <v>389</v>
      </c>
      <c r="DW126" s="823"/>
      <c r="DX126" s="823"/>
      <c r="DY126" s="823"/>
      <c r="DZ126" s="824"/>
    </row>
    <row r="127" spans="1:130" s="226" customFormat="1" ht="26.25" customHeight="1" x14ac:dyDescent="0.15">
      <c r="A127" s="851"/>
      <c r="B127" s="852"/>
      <c r="C127" s="867" t="s">
        <v>478</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126</v>
      </c>
      <c r="AB127" s="809"/>
      <c r="AC127" s="809"/>
      <c r="AD127" s="809"/>
      <c r="AE127" s="810"/>
      <c r="AF127" s="811" t="s">
        <v>126</v>
      </c>
      <c r="AG127" s="809"/>
      <c r="AH127" s="809"/>
      <c r="AI127" s="809"/>
      <c r="AJ127" s="810"/>
      <c r="AK127" s="811" t="s">
        <v>126</v>
      </c>
      <c r="AL127" s="809"/>
      <c r="AM127" s="809"/>
      <c r="AN127" s="809"/>
      <c r="AO127" s="810"/>
      <c r="AP127" s="853" t="s">
        <v>126</v>
      </c>
      <c r="AQ127" s="854"/>
      <c r="AR127" s="854"/>
      <c r="AS127" s="854"/>
      <c r="AT127" s="855"/>
      <c r="AU127" s="228"/>
      <c r="AV127" s="228"/>
      <c r="AW127" s="228"/>
      <c r="AX127" s="870" t="s">
        <v>479</v>
      </c>
      <c r="AY127" s="841"/>
      <c r="AZ127" s="841"/>
      <c r="BA127" s="841"/>
      <c r="BB127" s="841"/>
      <c r="BC127" s="841"/>
      <c r="BD127" s="841"/>
      <c r="BE127" s="842"/>
      <c r="BF127" s="840" t="s">
        <v>480</v>
      </c>
      <c r="BG127" s="841"/>
      <c r="BH127" s="841"/>
      <c r="BI127" s="841"/>
      <c r="BJ127" s="841"/>
      <c r="BK127" s="841"/>
      <c r="BL127" s="842"/>
      <c r="BM127" s="840" t="s">
        <v>481</v>
      </c>
      <c r="BN127" s="841"/>
      <c r="BO127" s="841"/>
      <c r="BP127" s="841"/>
      <c r="BQ127" s="841"/>
      <c r="BR127" s="841"/>
      <c r="BS127" s="842"/>
      <c r="BT127" s="840" t="s">
        <v>482</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483</v>
      </c>
      <c r="CQ127" s="781"/>
      <c r="CR127" s="781"/>
      <c r="CS127" s="781"/>
      <c r="CT127" s="781"/>
      <c r="CU127" s="781"/>
      <c r="CV127" s="781"/>
      <c r="CW127" s="781"/>
      <c r="CX127" s="781"/>
      <c r="CY127" s="781"/>
      <c r="CZ127" s="781"/>
      <c r="DA127" s="781"/>
      <c r="DB127" s="781"/>
      <c r="DC127" s="781"/>
      <c r="DD127" s="781"/>
      <c r="DE127" s="781"/>
      <c r="DF127" s="782"/>
      <c r="DG127" s="845" t="s">
        <v>389</v>
      </c>
      <c r="DH127" s="846"/>
      <c r="DI127" s="846"/>
      <c r="DJ127" s="846"/>
      <c r="DK127" s="846"/>
      <c r="DL127" s="846" t="s">
        <v>389</v>
      </c>
      <c r="DM127" s="846"/>
      <c r="DN127" s="846"/>
      <c r="DO127" s="846"/>
      <c r="DP127" s="846"/>
      <c r="DQ127" s="846" t="s">
        <v>126</v>
      </c>
      <c r="DR127" s="846"/>
      <c r="DS127" s="846"/>
      <c r="DT127" s="846"/>
      <c r="DU127" s="846"/>
      <c r="DV127" s="823" t="s">
        <v>451</v>
      </c>
      <c r="DW127" s="823"/>
      <c r="DX127" s="823"/>
      <c r="DY127" s="823"/>
      <c r="DZ127" s="824"/>
    </row>
    <row r="128" spans="1:130" s="226" customFormat="1" ht="26.25" customHeight="1" thickBot="1" x14ac:dyDescent="0.2">
      <c r="A128" s="825" t="s">
        <v>484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485</v>
      </c>
      <c r="X128" s="827"/>
      <c r="Y128" s="827"/>
      <c r="Z128" s="828"/>
      <c r="AA128" s="829">
        <v>165832</v>
      </c>
      <c r="AB128" s="830"/>
      <c r="AC128" s="830"/>
      <c r="AD128" s="830"/>
      <c r="AE128" s="831"/>
      <c r="AF128" s="832">
        <v>161402</v>
      </c>
      <c r="AG128" s="830"/>
      <c r="AH128" s="830"/>
      <c r="AI128" s="830"/>
      <c r="AJ128" s="831"/>
      <c r="AK128" s="832">
        <v>130294</v>
      </c>
      <c r="AL128" s="830"/>
      <c r="AM128" s="830"/>
      <c r="AN128" s="830"/>
      <c r="AO128" s="831"/>
      <c r="AP128" s="833"/>
      <c r="AQ128" s="834"/>
      <c r="AR128" s="834"/>
      <c r="AS128" s="834"/>
      <c r="AT128" s="835"/>
      <c r="AU128" s="228"/>
      <c r="AV128" s="228"/>
      <c r="AW128" s="228"/>
      <c r="AX128" s="836" t="s">
        <v>486</v>
      </c>
      <c r="AY128" s="837"/>
      <c r="AZ128" s="837"/>
      <c r="BA128" s="837"/>
      <c r="BB128" s="837"/>
      <c r="BC128" s="837"/>
      <c r="BD128" s="837"/>
      <c r="BE128" s="838"/>
      <c r="BF128" s="815" t="s">
        <v>126</v>
      </c>
      <c r="BG128" s="816"/>
      <c r="BH128" s="816"/>
      <c r="BI128" s="816"/>
      <c r="BJ128" s="816"/>
      <c r="BK128" s="816"/>
      <c r="BL128" s="839"/>
      <c r="BM128" s="815">
        <v>14.64</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487</v>
      </c>
      <c r="CQ128" s="759"/>
      <c r="CR128" s="759"/>
      <c r="CS128" s="759"/>
      <c r="CT128" s="759"/>
      <c r="CU128" s="759"/>
      <c r="CV128" s="759"/>
      <c r="CW128" s="759"/>
      <c r="CX128" s="759"/>
      <c r="CY128" s="759"/>
      <c r="CZ128" s="759"/>
      <c r="DA128" s="759"/>
      <c r="DB128" s="759"/>
      <c r="DC128" s="759"/>
      <c r="DD128" s="759"/>
      <c r="DE128" s="759"/>
      <c r="DF128" s="760"/>
      <c r="DG128" s="819" t="s">
        <v>389</v>
      </c>
      <c r="DH128" s="820"/>
      <c r="DI128" s="820"/>
      <c r="DJ128" s="820"/>
      <c r="DK128" s="820"/>
      <c r="DL128" s="820" t="s">
        <v>126</v>
      </c>
      <c r="DM128" s="820"/>
      <c r="DN128" s="820"/>
      <c r="DO128" s="820"/>
      <c r="DP128" s="820"/>
      <c r="DQ128" s="820" t="s">
        <v>451</v>
      </c>
      <c r="DR128" s="820"/>
      <c r="DS128" s="820"/>
      <c r="DT128" s="820"/>
      <c r="DU128" s="820"/>
      <c r="DV128" s="821" t="s">
        <v>389</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488</v>
      </c>
      <c r="X129" s="806"/>
      <c r="Y129" s="806"/>
      <c r="Z129" s="807"/>
      <c r="AA129" s="808">
        <v>5046962</v>
      </c>
      <c r="AB129" s="809"/>
      <c r="AC129" s="809"/>
      <c r="AD129" s="809"/>
      <c r="AE129" s="810"/>
      <c r="AF129" s="811">
        <v>5247285</v>
      </c>
      <c r="AG129" s="809"/>
      <c r="AH129" s="809"/>
      <c r="AI129" s="809"/>
      <c r="AJ129" s="810"/>
      <c r="AK129" s="811">
        <v>5596946</v>
      </c>
      <c r="AL129" s="809"/>
      <c r="AM129" s="809"/>
      <c r="AN129" s="809"/>
      <c r="AO129" s="810"/>
      <c r="AP129" s="812"/>
      <c r="AQ129" s="813"/>
      <c r="AR129" s="813"/>
      <c r="AS129" s="813"/>
      <c r="AT129" s="814"/>
      <c r="AU129" s="229"/>
      <c r="AV129" s="229"/>
      <c r="AW129" s="229"/>
      <c r="AX129" s="780" t="s">
        <v>489</v>
      </c>
      <c r="AY129" s="781"/>
      <c r="AZ129" s="781"/>
      <c r="BA129" s="781"/>
      <c r="BB129" s="781"/>
      <c r="BC129" s="781"/>
      <c r="BD129" s="781"/>
      <c r="BE129" s="782"/>
      <c r="BF129" s="799" t="s">
        <v>389</v>
      </c>
      <c r="BG129" s="800"/>
      <c r="BH129" s="800"/>
      <c r="BI129" s="800"/>
      <c r="BJ129" s="800"/>
      <c r="BK129" s="800"/>
      <c r="BL129" s="801"/>
      <c r="BM129" s="799">
        <v>19.64</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490</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491</v>
      </c>
      <c r="X130" s="806"/>
      <c r="Y130" s="806"/>
      <c r="Z130" s="807"/>
      <c r="AA130" s="808">
        <v>726527</v>
      </c>
      <c r="AB130" s="809"/>
      <c r="AC130" s="809"/>
      <c r="AD130" s="809"/>
      <c r="AE130" s="810"/>
      <c r="AF130" s="811">
        <v>706759</v>
      </c>
      <c r="AG130" s="809"/>
      <c r="AH130" s="809"/>
      <c r="AI130" s="809"/>
      <c r="AJ130" s="810"/>
      <c r="AK130" s="811">
        <v>718153</v>
      </c>
      <c r="AL130" s="809"/>
      <c r="AM130" s="809"/>
      <c r="AN130" s="809"/>
      <c r="AO130" s="810"/>
      <c r="AP130" s="812"/>
      <c r="AQ130" s="813"/>
      <c r="AR130" s="813"/>
      <c r="AS130" s="813"/>
      <c r="AT130" s="814"/>
      <c r="AU130" s="229"/>
      <c r="AV130" s="229"/>
      <c r="AW130" s="229"/>
      <c r="AX130" s="780" t="s">
        <v>492</v>
      </c>
      <c r="AY130" s="781"/>
      <c r="AZ130" s="781"/>
      <c r="BA130" s="781"/>
      <c r="BB130" s="781"/>
      <c r="BC130" s="781"/>
      <c r="BD130" s="781"/>
      <c r="BE130" s="782"/>
      <c r="BF130" s="783">
        <v>0.4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493</v>
      </c>
      <c r="X131" s="790"/>
      <c r="Y131" s="790"/>
      <c r="Z131" s="791"/>
      <c r="AA131" s="792">
        <v>4320435</v>
      </c>
      <c r="AB131" s="793"/>
      <c r="AC131" s="793"/>
      <c r="AD131" s="793"/>
      <c r="AE131" s="794"/>
      <c r="AF131" s="795">
        <v>4540526</v>
      </c>
      <c r="AG131" s="793"/>
      <c r="AH131" s="793"/>
      <c r="AI131" s="793"/>
      <c r="AJ131" s="794"/>
      <c r="AK131" s="795">
        <v>4878793</v>
      </c>
      <c r="AL131" s="793"/>
      <c r="AM131" s="793"/>
      <c r="AN131" s="793"/>
      <c r="AO131" s="794"/>
      <c r="AP131" s="796"/>
      <c r="AQ131" s="797"/>
      <c r="AR131" s="797"/>
      <c r="AS131" s="797"/>
      <c r="AT131" s="798"/>
      <c r="AU131" s="229"/>
      <c r="AV131" s="229"/>
      <c r="AW131" s="229"/>
      <c r="AX131" s="758" t="s">
        <v>494</v>
      </c>
      <c r="AY131" s="759"/>
      <c r="AZ131" s="759"/>
      <c r="BA131" s="759"/>
      <c r="BB131" s="759"/>
      <c r="BC131" s="759"/>
      <c r="BD131" s="759"/>
      <c r="BE131" s="760"/>
      <c r="BF131" s="761">
        <v>22.7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495</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496</v>
      </c>
      <c r="W132" s="771"/>
      <c r="X132" s="771"/>
      <c r="Y132" s="771"/>
      <c r="Z132" s="772"/>
      <c r="AA132" s="773">
        <v>-0.45863437400000001</v>
      </c>
      <c r="AB132" s="774"/>
      <c r="AC132" s="774"/>
      <c r="AD132" s="774"/>
      <c r="AE132" s="775"/>
      <c r="AF132" s="776">
        <v>0.28302888300000001</v>
      </c>
      <c r="AG132" s="774"/>
      <c r="AH132" s="774"/>
      <c r="AI132" s="774"/>
      <c r="AJ132" s="775"/>
      <c r="AK132" s="776">
        <v>1.6631777569999999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497</v>
      </c>
      <c r="W133" s="750"/>
      <c r="X133" s="750"/>
      <c r="Y133" s="750"/>
      <c r="Z133" s="751"/>
      <c r="AA133" s="752">
        <v>-1</v>
      </c>
      <c r="AB133" s="753"/>
      <c r="AC133" s="753"/>
      <c r="AD133" s="753"/>
      <c r="AE133" s="754"/>
      <c r="AF133" s="752">
        <v>-0.3</v>
      </c>
      <c r="AG133" s="753"/>
      <c r="AH133" s="753"/>
      <c r="AI133" s="753"/>
      <c r="AJ133" s="754"/>
      <c r="AK133" s="752">
        <v>0.4</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UpcSphjRlS0iTN7YghjPdvhR4TVca57OrdMbsZAne3+S4b/jpK2b0+NpUwfEIXa7hpoptwgxDl1w2giDtFiw==" saltValue="ny/NQpkB5rVXTrvVf6UE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WlmeisCjuD/lcsb5OAkIbU/94W8X1jbfoxLBQcEaCRLh1g+bSMUMqzn/y5kAwFWRlcH/9ErgHCIOXSdDUlRw==" saltValue="tb+ZnH29Aj5d0WV63sIr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501</v>
      </c>
      <c r="AP7" s="268"/>
      <c r="AQ7" s="269" t="s">
        <v>502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503</v>
      </c>
      <c r="AQ8" s="275" t="s">
        <v>504</v>
      </c>
      <c r="AR8" s="276" t="s">
        <v>505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506</v>
      </c>
      <c r="AL9" s="1160"/>
      <c r="AM9" s="1160"/>
      <c r="AN9" s="1161"/>
      <c r="AO9" s="277">
        <v>1481550</v>
      </c>
      <c r="AP9" s="277">
        <v>62618</v>
      </c>
      <c r="AQ9" s="278">
        <v>65075</v>
      </c>
      <c r="AR9" s="279">
        <v>-3.8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507</v>
      </c>
      <c r="AL10" s="1160"/>
      <c r="AM10" s="1160"/>
      <c r="AN10" s="1161"/>
      <c r="AO10" s="280">
        <v>285858</v>
      </c>
      <c r="AP10" s="280">
        <v>12082</v>
      </c>
      <c r="AQ10" s="281">
        <v>8175</v>
      </c>
      <c r="AR10" s="282">
        <v>47.8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508</v>
      </c>
      <c r="AL11" s="1160"/>
      <c r="AM11" s="1160"/>
      <c r="AN11" s="1161"/>
      <c r="AO11" s="280" t="s">
        <v>509</v>
      </c>
      <c r="AP11" s="280" t="s">
        <v>509</v>
      </c>
      <c r="AQ11" s="281">
        <v>364</v>
      </c>
      <c r="AR11" s="282" t="s">
        <v>509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510</v>
      </c>
      <c r="AL12" s="1160"/>
      <c r="AM12" s="1160"/>
      <c r="AN12" s="1161"/>
      <c r="AO12" s="280" t="s">
        <v>509</v>
      </c>
      <c r="AP12" s="280" t="s">
        <v>509</v>
      </c>
      <c r="AQ12" s="281">
        <v>18</v>
      </c>
      <c r="AR12" s="282" t="s">
        <v>509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511</v>
      </c>
      <c r="AL13" s="1160"/>
      <c r="AM13" s="1160"/>
      <c r="AN13" s="1161"/>
      <c r="AO13" s="280">
        <v>55655</v>
      </c>
      <c r="AP13" s="280">
        <v>2352</v>
      </c>
      <c r="AQ13" s="281">
        <v>2565</v>
      </c>
      <c r="AR13" s="282">
        <v>-8.3000000000000007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512</v>
      </c>
      <c r="AL14" s="1160"/>
      <c r="AM14" s="1160"/>
      <c r="AN14" s="1161"/>
      <c r="AO14" s="280">
        <v>72409</v>
      </c>
      <c r="AP14" s="280">
        <v>3060</v>
      </c>
      <c r="AQ14" s="281">
        <v>1231</v>
      </c>
      <c r="AR14" s="282">
        <v>148.6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513</v>
      </c>
      <c r="AL15" s="1163"/>
      <c r="AM15" s="1163"/>
      <c r="AN15" s="1164"/>
      <c r="AO15" s="280">
        <v>-104862</v>
      </c>
      <c r="AP15" s="280">
        <v>-4432</v>
      </c>
      <c r="AQ15" s="281">
        <v>-4456</v>
      </c>
      <c r="AR15" s="282">
        <v>-0.5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183</v>
      </c>
      <c r="AL16" s="1163"/>
      <c r="AM16" s="1163"/>
      <c r="AN16" s="1164"/>
      <c r="AO16" s="280">
        <v>1790610</v>
      </c>
      <c r="AP16" s="280">
        <v>75681</v>
      </c>
      <c r="AQ16" s="281">
        <v>72972</v>
      </c>
      <c r="AR16" s="282">
        <v>3.7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518</v>
      </c>
      <c r="AL21" s="1166"/>
      <c r="AM21" s="1166"/>
      <c r="AN21" s="1167"/>
      <c r="AO21" s="293">
        <v>7.31</v>
      </c>
      <c r="AP21" s="294">
        <v>6.56</v>
      </c>
      <c r="AQ21" s="295">
        <v>0.75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519</v>
      </c>
      <c r="AL22" s="1166"/>
      <c r="AM22" s="1166"/>
      <c r="AN22" s="1167"/>
      <c r="AO22" s="298">
        <v>96.2</v>
      </c>
      <c r="AP22" s="299">
        <v>97.1</v>
      </c>
      <c r="AQ22" s="300">
        <v>-0.9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520</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501</v>
      </c>
      <c r="AP30" s="268"/>
      <c r="AQ30" s="269" t="s">
        <v>502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503</v>
      </c>
      <c r="AQ31" s="275" t="s">
        <v>504</v>
      </c>
      <c r="AR31" s="276" t="s">
        <v>505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523</v>
      </c>
      <c r="AL32" s="1150"/>
      <c r="AM32" s="1150"/>
      <c r="AN32" s="1151"/>
      <c r="AO32" s="308">
        <v>504250</v>
      </c>
      <c r="AP32" s="308">
        <v>21312</v>
      </c>
      <c r="AQ32" s="309">
        <v>32092</v>
      </c>
      <c r="AR32" s="310">
        <v>-33.6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524</v>
      </c>
      <c r="AL33" s="1150"/>
      <c r="AM33" s="1150"/>
      <c r="AN33" s="1151"/>
      <c r="AO33" s="308" t="s">
        <v>509</v>
      </c>
      <c r="AP33" s="308" t="s">
        <v>509</v>
      </c>
      <c r="AQ33" s="309" t="s">
        <v>509</v>
      </c>
      <c r="AR33" s="310" t="s">
        <v>509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525</v>
      </c>
      <c r="AL34" s="1150"/>
      <c r="AM34" s="1150"/>
      <c r="AN34" s="1151"/>
      <c r="AO34" s="308" t="s">
        <v>509</v>
      </c>
      <c r="AP34" s="308" t="s">
        <v>509</v>
      </c>
      <c r="AQ34" s="309" t="s">
        <v>509</v>
      </c>
      <c r="AR34" s="310" t="s">
        <v>509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526</v>
      </c>
      <c r="AL35" s="1150"/>
      <c r="AM35" s="1150"/>
      <c r="AN35" s="1151"/>
      <c r="AO35" s="308">
        <v>153101</v>
      </c>
      <c r="AP35" s="308">
        <v>6471</v>
      </c>
      <c r="AQ35" s="309">
        <v>8882</v>
      </c>
      <c r="AR35" s="310">
        <v>-27.1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527</v>
      </c>
      <c r="AL36" s="1150"/>
      <c r="AM36" s="1150"/>
      <c r="AN36" s="1151"/>
      <c r="AO36" s="308">
        <v>272239</v>
      </c>
      <c r="AP36" s="308">
        <v>11506</v>
      </c>
      <c r="AQ36" s="309">
        <v>1893</v>
      </c>
      <c r="AR36" s="310">
        <v>507.8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528</v>
      </c>
      <c r="AL37" s="1150"/>
      <c r="AM37" s="1150"/>
      <c r="AN37" s="1151"/>
      <c r="AO37" s="308" t="s">
        <v>509</v>
      </c>
      <c r="AP37" s="308" t="s">
        <v>509</v>
      </c>
      <c r="AQ37" s="309">
        <v>971</v>
      </c>
      <c r="AR37" s="310" t="s">
        <v>509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529</v>
      </c>
      <c r="AL38" s="1153"/>
      <c r="AM38" s="1153"/>
      <c r="AN38" s="1154"/>
      <c r="AO38" s="311" t="s">
        <v>509</v>
      </c>
      <c r="AP38" s="311" t="s">
        <v>509</v>
      </c>
      <c r="AQ38" s="312">
        <v>0</v>
      </c>
      <c r="AR38" s="300" t="s">
        <v>509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530</v>
      </c>
      <c r="AL39" s="1153"/>
      <c r="AM39" s="1153"/>
      <c r="AN39" s="1154"/>
      <c r="AO39" s="308">
        <v>-130294</v>
      </c>
      <c r="AP39" s="308">
        <v>-5507</v>
      </c>
      <c r="AQ39" s="309">
        <v>-3104</v>
      </c>
      <c r="AR39" s="310">
        <v>77.400000000000006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531</v>
      </c>
      <c r="AL40" s="1150"/>
      <c r="AM40" s="1150"/>
      <c r="AN40" s="1151"/>
      <c r="AO40" s="308">
        <v>-718153</v>
      </c>
      <c r="AP40" s="308">
        <v>-30353</v>
      </c>
      <c r="AQ40" s="309">
        <v>-27365</v>
      </c>
      <c r="AR40" s="310">
        <v>10.9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294</v>
      </c>
      <c r="AL41" s="1156"/>
      <c r="AM41" s="1156"/>
      <c r="AN41" s="1157"/>
      <c r="AO41" s="308">
        <v>81143</v>
      </c>
      <c r="AP41" s="308">
        <v>3430</v>
      </c>
      <c r="AQ41" s="309">
        <v>13369</v>
      </c>
      <c r="AR41" s="310">
        <v>-74.3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501</v>
      </c>
      <c r="AN49" s="1144" t="s">
        <v>535</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536</v>
      </c>
      <c r="AO50" s="325" t="s">
        <v>537</v>
      </c>
      <c r="AP50" s="326" t="s">
        <v>538</v>
      </c>
      <c r="AQ50" s="327" t="s">
        <v>539</v>
      </c>
      <c r="AR50" s="328" t="s">
        <v>540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858244</v>
      </c>
      <c r="AN51" s="330">
        <v>36260</v>
      </c>
      <c r="AO51" s="331">
        <v>119.7</v>
      </c>
      <c r="AP51" s="332">
        <v>52191</v>
      </c>
      <c r="AQ51" s="333">
        <v>9.3000000000000007</v>
      </c>
      <c r="AR51" s="334">
        <v>110.4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569743</v>
      </c>
      <c r="AN52" s="338">
        <v>24071</v>
      </c>
      <c r="AO52" s="339">
        <v>84.7</v>
      </c>
      <c r="AP52" s="340">
        <v>24843</v>
      </c>
      <c r="AQ52" s="341">
        <v>-0.4</v>
      </c>
      <c r="AR52" s="342">
        <v>85.1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1405168</v>
      </c>
      <c r="AN53" s="330">
        <v>59435</v>
      </c>
      <c r="AO53" s="331">
        <v>63.9</v>
      </c>
      <c r="AP53" s="332">
        <v>47387</v>
      </c>
      <c r="AQ53" s="333">
        <v>-9.1999999999999993</v>
      </c>
      <c r="AR53" s="334">
        <v>73.099999999999994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875892</v>
      </c>
      <c r="AN54" s="338">
        <v>37048</v>
      </c>
      <c r="AO54" s="339">
        <v>53.9</v>
      </c>
      <c r="AP54" s="340">
        <v>24928</v>
      </c>
      <c r="AQ54" s="341">
        <v>0.3</v>
      </c>
      <c r="AR54" s="342">
        <v>53.6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1685359</v>
      </c>
      <c r="AN55" s="330">
        <v>71082</v>
      </c>
      <c r="AO55" s="331">
        <v>19.600000000000001</v>
      </c>
      <c r="AP55" s="332">
        <v>51264</v>
      </c>
      <c r="AQ55" s="333">
        <v>8.1999999999999993</v>
      </c>
      <c r="AR55" s="334">
        <v>11.4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1217977</v>
      </c>
      <c r="AN56" s="338">
        <v>51370</v>
      </c>
      <c r="AO56" s="339">
        <v>38.700000000000003</v>
      </c>
      <c r="AP56" s="340">
        <v>26040</v>
      </c>
      <c r="AQ56" s="341">
        <v>4.5</v>
      </c>
      <c r="AR56" s="342">
        <v>34.200000000000003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1716350</v>
      </c>
      <c r="AN57" s="330">
        <v>72829</v>
      </c>
      <c r="AO57" s="331">
        <v>2.5</v>
      </c>
      <c r="AP57" s="332">
        <v>52068</v>
      </c>
      <c r="AQ57" s="333">
        <v>1.6</v>
      </c>
      <c r="AR57" s="334">
        <v>0.9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1146608</v>
      </c>
      <c r="AN58" s="338">
        <v>48653</v>
      </c>
      <c r="AO58" s="339">
        <v>-5.3</v>
      </c>
      <c r="AP58" s="340">
        <v>26936</v>
      </c>
      <c r="AQ58" s="341">
        <v>3.4</v>
      </c>
      <c r="AR58" s="342">
        <v>-8.6999999999999993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1758801</v>
      </c>
      <c r="AN59" s="330">
        <v>74336</v>
      </c>
      <c r="AO59" s="331">
        <v>2.1</v>
      </c>
      <c r="AP59" s="332">
        <v>47161</v>
      </c>
      <c r="AQ59" s="333">
        <v>-9.4</v>
      </c>
      <c r="AR59" s="334">
        <v>11.5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1347934</v>
      </c>
      <c r="AN60" s="338">
        <v>56971</v>
      </c>
      <c r="AO60" s="339">
        <v>17.100000000000001</v>
      </c>
      <c r="AP60" s="340">
        <v>24595</v>
      </c>
      <c r="AQ60" s="341">
        <v>-8.6999999999999993</v>
      </c>
      <c r="AR60" s="342">
        <v>25.8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1484784</v>
      </c>
      <c r="AN61" s="345">
        <v>62788</v>
      </c>
      <c r="AO61" s="346">
        <v>41.6</v>
      </c>
      <c r="AP61" s="347">
        <v>50014</v>
      </c>
      <c r="AQ61" s="348">
        <v>0.1</v>
      </c>
      <c r="AR61" s="334">
        <v>41.5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1031631</v>
      </c>
      <c r="AN62" s="338">
        <v>43623</v>
      </c>
      <c r="AO62" s="339">
        <v>37.799999999999997</v>
      </c>
      <c r="AP62" s="340">
        <v>25468</v>
      </c>
      <c r="AQ62" s="341">
        <v>-0.2</v>
      </c>
      <c r="AR62" s="342">
        <v>38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NM7EwOxmMDK0woPTduSn0jmAPRVtDd0HzPoq37AV8NizYozB1uZ7VLi/dxWPOqSawXTfuSWEcjopfiCodPXuQ==" saltValue="C5R40LOQKCjdm3JrDlN4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549</v>
      </c>
    </row>
    <row r="121" spans="125:125" ht="13.5" hidden="1" customHeight="1" x14ac:dyDescent="0.15">
      <c r="DU121" s="255"/>
    </row>
  </sheetData>
  <sheetProtection algorithmName="SHA-512" hashValue="0r82aJdpey8TFcKnWv/hYK1D9zlB+AWhJdLjmQtoeLT3NorKmnQ/784c43ICPND3qTbJUbfzgqTAK+8J6dpW/g==" saltValue="MWuNc6ENaQtK0MwFDKnM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550</v>
      </c>
    </row>
  </sheetData>
  <sheetProtection algorithmName="SHA-512" hashValue="QXr6Nw0B1h9kXa9X5gwWTX/PSyCVY00gcwfHOgBF5SwKZz33w/pCWMevIgnG7Ouz1UeLXGbeYrMdw3C65wZ8ew==" saltValue="aJ04OkgdgmcCFRK9D20T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68" t="s">
        <v>3</v>
      </c>
      <c r="D47" s="1168"/>
      <c r="E47" s="1169"/>
      <c r="F47" s="11">
        <v>38.35</v>
      </c>
      <c r="G47" s="12">
        <v>39.04</v>
      </c>
      <c r="H47" s="12">
        <v>29.97</v>
      </c>
      <c r="I47" s="12">
        <v>34.56</v>
      </c>
      <c r="J47" s="13">
        <v>40.380000000000003</v>
      </c>
    </row>
    <row r="48" spans="2:10" ht="57.75" customHeight="1" x14ac:dyDescent="0.15">
      <c r="B48" s="14"/>
      <c r="C48" s="1170" t="s">
        <v>4</v>
      </c>
      <c r="D48" s="1170"/>
      <c r="E48" s="1171"/>
      <c r="F48" s="15">
        <v>8.44</v>
      </c>
      <c r="G48" s="16">
        <v>6.3</v>
      </c>
      <c r="H48" s="16">
        <v>8.2799999999999994</v>
      </c>
      <c r="I48" s="16">
        <v>4.79</v>
      </c>
      <c r="J48" s="17">
        <v>6.33</v>
      </c>
    </row>
    <row r="49" spans="2:10" ht="57.75" customHeight="1" thickBot="1" x14ac:dyDescent="0.2">
      <c r="B49" s="18"/>
      <c r="C49" s="1172" t="s">
        <v>5</v>
      </c>
      <c r="D49" s="1172"/>
      <c r="E49" s="1173"/>
      <c r="F49" s="19" t="s">
        <v>556</v>
      </c>
      <c r="G49" s="20" t="s">
        <v>557</v>
      </c>
      <c r="H49" s="20" t="s">
        <v>558</v>
      </c>
      <c r="I49" s="20" t="s">
        <v>559</v>
      </c>
      <c r="J49" s="21">
        <v>7.13</v>
      </c>
    </row>
    <row r="50" spans="2:10" x14ac:dyDescent="0.15"/>
  </sheetData>
  <sheetProtection algorithmName="SHA-512" hashValue="4prxwaQRStyVHp7R2VxzhQndqrYfVV3IsrF2aKhL5xI4wHloWELAnHKxZNTF418XOr+JuCm8Bjir3vRCIboFiw==" saltValue="p4vylghQZ4V6SglHO3RV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宮城県</cp:lastModifiedBy>
  <cp:lastPrinted>2023-03-03T09:07:38Z</cp:lastPrinted>
  <dcterms:created xsi:type="dcterms:W3CDTF">2023-02-20T03:51:23Z</dcterms:created>
  <dcterms:modified xsi:type="dcterms:W3CDTF">2023-03-17T06:43:44Z</dcterms:modified>
  <cp:category/>
</cp:coreProperties>
</file>