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7 大河原町★★\"/>
    </mc:Choice>
  </mc:AlternateContent>
  <workbookProtection workbookAlgorithmName="SHA-512" workbookHashValue="4MZ93bnsEIzc9GqmL4j+3lem0HP7JyFVL15Qq9jPHQoSWERC8WHbvlEigUx7weHzh6L/TpdNd04sOf1eQPYhMA==" workbookSaltValue="NExnPFpjSMAYlqASu0xVRw=="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<sst xmlns="http://schemas.openxmlformats.org/spreadsheetml/2006/main" count="228" uniqueCount="114">
  <si>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</si>
  <si>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</si>
  <si>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</si>
  <si>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</si>
  <si>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</si>
  <si>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</si>
  <si>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</si>
  <si>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</si>
  <si>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</si>
  <si>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</si>
  <si>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</si>
  <si>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</si>
  <si>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</si>
  <si>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</si>
  <si>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</si>
  <si>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</si>
  <si>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</si>
  <si>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</si>
  <si>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</si>
  <si>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</si>
  <si>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</si>
  <si>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</si>
  <si>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</si>
  <si>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</si>
  <si>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</si>
  <si>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</si>
  <si>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</si>
  <si>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</si>
  <si>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</si>
  <si>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</si>
  <si>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</si>
  <si>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</si>
  <si>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</si>
  <si>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</si>
  <si>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</si>
  <si>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</si>
  <si>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</si>
  <si>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</si>
  <si>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</si>
  <si>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</si>
  <si>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</si>
  <si>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</si>
  <si>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</si>
  <si>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</si>
  <si>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</si>
  <si>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</si>
  <si>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</si>
  <si>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</si>
  <si>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</si>
  <si>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</si>
  <si>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</si>
  <si>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</si>
  <si>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</si>
  <si>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</si>
  <si>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</si>
  <si>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</si>
  <si>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</si>
  <si>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</si>
  <si>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</si>
  <si>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</si>
  <si>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</si>
  <si>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</si>
  <si>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</si>
  <si>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</si>
  <si>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</si>
  <si>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</si>
  <si>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</si>
  <si>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</si>
  <si>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</si>
  <si>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</si>
  <si>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</si>
  <si>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</si>
  <si>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</si>
  <si>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</si>
  <si>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</si>
  <si>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</si>
  <si>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</si>
  <si>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</si>
  <si>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</si>
  <si>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</si>
  <si>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</si>
  <si>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</si>
  <si>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</si>
  <si>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</si>
  <si>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</si>
  <si>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</si>
  <si>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</si>
  <si>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</si>
  <si>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</si>
  <si>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</si>
  <si>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</si>
  <si>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</si>
  <si>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</si>
  <si>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</si>
  <si>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</si>
  <si>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</si>
  <si>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</si>
  <si>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</si>
  <si>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</si>
  <si>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</si>
  <si>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</si>
  <si>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</si>
  <si>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</si>
  <si>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</si>
  <si>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</si>
  <si>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</si>
  <si>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</si>
  <si>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</si>
  <si>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</si>
  <si>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</si>
  <si>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</si>
  <si>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◆有形固定資産減価償却率は類似団体平均値と比較し下回っています。引き続き、将来的な施設更新を考慮し、計画的な更新事業を進めていきます。　　　　　　　◆類似団体を大きく上回る管路更新を実施しているため、管路経年化率は年々低下しています。引き続き計画的な管路更新を進め、施設の安定化に取り組んでいきます。</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4" eb="26">
      <t>シタマワ</t>
    </rPh>
    <rPh sb="32" eb="33">
      <t>ヒ</t>
    </rPh>
    <rPh sb="34" eb="35">
      <t>ツヅ</t>
    </rPh>
    <rPh sb="37" eb="40">
      <t>ショウライテキ</t>
    </rPh>
    <rPh sb="41" eb="43">
      <t>シセツ</t>
    </rPh>
    <rPh sb="43" eb="45">
      <t>コウシン</t>
    </rPh>
    <rPh sb="46" eb="48">
      <t>コウリョ</t>
    </rPh>
    <rPh sb="50" eb="52">
      <t>ケイカク</t>
    </rPh>
    <rPh sb="52" eb="53">
      <t>テキ</t>
    </rPh>
    <rPh sb="54" eb="56">
      <t>コウシン</t>
    </rPh>
    <rPh sb="56" eb="58">
      <t>ジギョウ</t>
    </rPh>
    <rPh sb="59" eb="60">
      <t>スス</t>
    </rPh>
    <rPh sb="75" eb="79">
      <t>ルイジダンタイ</t>
    </rPh>
    <rPh sb="80" eb="81">
      <t>オオ</t>
    </rPh>
    <rPh sb="83" eb="85">
      <t>ウワマワ</t>
    </rPh>
    <rPh sb="100" eb="102">
      <t>カンロ</t>
    </rPh>
    <rPh sb="102" eb="104">
      <t>ケイネン</t>
    </rPh>
    <rPh sb="104" eb="105">
      <t>カ</t>
    </rPh>
    <rPh sb="105" eb="106">
      <t>リツ</t>
    </rPh>
    <rPh sb="107" eb="111">
      <t>ネンネンテイカ</t>
    </rPh>
    <rPh sb="117" eb="118">
      <t>ヒ</t>
    </rPh>
    <rPh sb="119" eb="120">
      <t>ツヅ</t>
    </rPh>
    <rPh sb="121" eb="123">
      <t>ケイカク</t>
    </rPh>
    <rPh sb="123" eb="124">
      <t>テキ</t>
    </rPh>
    <rPh sb="125" eb="127">
      <t>カンロ</t>
    </rPh>
    <rPh sb="127" eb="129">
      <t>コウシン</t>
    </rPh>
    <rPh sb="130" eb="131">
      <t>スス</t>
    </rPh>
    <rPh sb="133" eb="135">
      <t>シセツ</t>
    </rPh>
    <rPh sb="136" eb="139">
      <t>アンテイカ</t>
    </rPh>
    <rPh sb="140" eb="141">
      <t>ト</t>
    </rPh>
    <rPh sb="142" eb="143">
      <t>ク</t>
    </rPh>
    <phoneticPr fontId="4"/>
  </si>
  <si>
    <t>　水道事業の経営状況は、健全性が確保され、安定的な事業経営状況であると言えます。
　将来的には、人口減少や節水意識の高まりなどによる収益の減少や、更新費用の増大等、経営状況に影響を及ぼす事態が想定されます。このことから、経営戦略策定により分析した状況を加味し、長期的な経営の見通しを立て、安定的な事業継続を進めていきます。</t>
    <rPh sb="1" eb="5">
      <t>スイドウジギョウ</t>
    </rPh>
    <rPh sb="6" eb="10">
      <t>ケイエイジョウキョウ</t>
    </rPh>
    <rPh sb="12" eb="15">
      <t>ケンゼンセイ</t>
    </rPh>
    <rPh sb="16" eb="18">
      <t>カクホ</t>
    </rPh>
    <rPh sb="21" eb="23">
      <t>アンテイ</t>
    </rPh>
    <rPh sb="23" eb="24">
      <t>テキ</t>
    </rPh>
    <rPh sb="25" eb="27">
      <t>ジギョウ</t>
    </rPh>
    <rPh sb="27" eb="29">
      <t>ケイエイ</t>
    </rPh>
    <rPh sb="29" eb="31">
      <t>ジョウキョウ</t>
    </rPh>
    <rPh sb="35" eb="36">
      <t>イ</t>
    </rPh>
    <rPh sb="42" eb="45">
      <t>ショウライテキ</t>
    </rPh>
    <rPh sb="48" eb="50">
      <t>ジンコウ</t>
    </rPh>
    <rPh sb="50" eb="52">
      <t>ゲンショウ</t>
    </rPh>
    <rPh sb="53" eb="57">
      <t>セッスイイシキ</t>
    </rPh>
    <rPh sb="58" eb="59">
      <t>タカ</t>
    </rPh>
    <rPh sb="66" eb="68">
      <t>シュウエキ</t>
    </rPh>
    <rPh sb="69" eb="71">
      <t>ゲンショウ</t>
    </rPh>
    <rPh sb="73" eb="75">
      <t>コウシン</t>
    </rPh>
    <rPh sb="75" eb="77">
      <t>ヒヨウ</t>
    </rPh>
    <rPh sb="78" eb="80">
      <t>ゾウダイ</t>
    </rPh>
    <rPh sb="80" eb="81">
      <t>トウ</t>
    </rPh>
    <rPh sb="82" eb="84">
      <t>ケイエイ</t>
    </rPh>
    <rPh sb="84" eb="86">
      <t>ジョウキョウ</t>
    </rPh>
    <rPh sb="87" eb="89">
      <t>エイキョウ</t>
    </rPh>
    <rPh sb="90" eb="91">
      <t>オヨ</t>
    </rPh>
    <rPh sb="93" eb="95">
      <t>ジタイ</t>
    </rPh>
    <rPh sb="96" eb="98">
      <t>ソウテイ</t>
    </rPh>
    <rPh sb="110" eb="112">
      <t>ケイエイ</t>
    </rPh>
    <rPh sb="112" eb="114">
      <t>センリャク</t>
    </rPh>
    <rPh sb="114" eb="116">
      <t>サクテイ</t>
    </rPh>
    <rPh sb="119" eb="121">
      <t>ブンセキ</t>
    </rPh>
    <rPh sb="123" eb="125">
      <t>ジョウキョウ</t>
    </rPh>
    <rPh sb="126" eb="128">
      <t>カミ</t>
    </rPh>
    <rPh sb="130" eb="133">
      <t>チョウキテキ</t>
    </rPh>
    <rPh sb="134" eb="136">
      <t>ケイエイ</t>
    </rPh>
    <rPh sb="137" eb="139">
      <t>ミトオ</t>
    </rPh>
    <rPh sb="141" eb="142">
      <t>タ</t>
    </rPh>
    <rPh sb="144" eb="146">
      <t>アンテイ</t>
    </rPh>
    <rPh sb="146" eb="147">
      <t>テキ</t>
    </rPh>
    <rPh sb="148" eb="150">
      <t>ジギョウ</t>
    </rPh>
    <rPh sb="150" eb="152">
      <t>ケイゾク</t>
    </rPh>
    <rPh sb="153" eb="154">
      <t>スス</t>
    </rPh>
    <phoneticPr fontId="4"/>
  </si>
  <si>
    <t>◆経常収支比率は、継続して100%以上で推移しており、累積欠損金もなく、経営は安定している状況にあります。今後も健全経営を維持できるよう努めていきます。
◆料金回収率に関しても、継続して100%を上回っています。継続して未収額の縮減を図り、収益の確保に努めます。
◆企業債残高対給水収益比率は、類似団体平均値と比較しても低い水準であり、給水収益に対する適切な投資規模となっています。
◆給水原価は、２年連続で減少しましたが、なお類似団体平均値よりも高い水準となっています。計画的な更新工事等を実施してきたことにより減価償却費等の経常費用が比較的大きいことが要因のひとつと考えられます。経営のバランスを考慮し、効率的な事業執行に努めていきます。　　　　　　　　　　　　　　　　　　　　　　　　　　　　　　　　◆施設利用率は、類似団体平均値よりも高い水準で推移しており、適切な施設規模を維持しています。
◆有収率は、近年90％前後で推移しており、類似団体平均値を上回っています。今後も継続的な漏水調査の実施等により、更なる向上に努めます。　</t>
    <rPh sb="27" eb="32">
      <t>ルイセキケッソンキン</t>
    </rPh>
    <rPh sb="36" eb="38">
      <t>ケイエイ</t>
    </rPh>
    <rPh sb="39" eb="41">
      <t>アンテイ</t>
    </rPh>
    <rPh sb="45" eb="47">
      <t>ジョウキョウ</t>
    </rPh>
    <rPh sb="53" eb="55">
      <t>コンゴ</t>
    </rPh>
    <rPh sb="68" eb="69">
      <t>ツト</t>
    </rPh>
    <rPh sb="200" eb="203">
      <t>ネンレンゾク</t>
    </rPh>
    <rPh sb="204" eb="206">
      <t>ゲンショウ</t>
    </rPh>
    <rPh sb="236" eb="239">
      <t>ケイカクテキ</t>
    </rPh>
    <rPh sb="240" eb="242">
      <t>コウシン</t>
    </rPh>
    <rPh sb="242" eb="244">
      <t>コウジ</t>
    </rPh>
    <rPh sb="244" eb="245">
      <t>トウ</t>
    </rPh>
    <rPh sb="246" eb="248">
      <t>ジッシ</t>
    </rPh>
    <rPh sb="257" eb="259">
      <t>ゲンカ</t>
    </rPh>
    <rPh sb="259" eb="261">
      <t>ショウキャク</t>
    </rPh>
    <rPh sb="261" eb="262">
      <t>ヒ</t>
    </rPh>
    <rPh sb="262" eb="263">
      <t>トウ</t>
    </rPh>
    <rPh sb="264" eb="266">
      <t>ケイジョウ</t>
    </rPh>
    <rPh sb="266" eb="268">
      <t>ヒヨウ</t>
    </rPh>
    <rPh sb="269" eb="272">
      <t>ヒカクテキ</t>
    </rPh>
    <rPh sb="272" eb="273">
      <t>オオ</t>
    </rPh>
    <rPh sb="278" eb="280">
      <t>ヨウイン</t>
    </rPh>
    <rPh sb="285" eb="286">
      <t>カンガ</t>
    </rPh>
    <rPh sb="292" eb="294">
      <t>ケイエイ</t>
    </rPh>
    <rPh sb="300" eb="302">
      <t>コウリョ</t>
    </rPh>
    <rPh sb="308" eb="310">
      <t>ジギョウ</t>
    </rPh>
    <rPh sb="406" eb="408">
      <t>キンネン</t>
    </rPh>
    <rPh sb="411" eb="413">
      <t>ゼンゴ</t>
    </rPh>
    <rPh sb="414" eb="416">
      <t>スイイ</t>
    </rPh>
    <rPh sb="437" eb="43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</si>
</sst>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0.91</c:v>
                </c:pt>
                <c:pt idx="1">
                  <c:v>0.63</c:v>
                </c:pt>
                <c:pt idx="2">
                  <c:v>1.37</c:v>
                </c:pt>
                <c:pt idx="3">
                  <c:v>0.77</c:v>
                </c:pt>
                <c:pt idx="4">
                  <c:v>1.71</c:v>
                </c:pt>
              </c:numCache>
            </c:numRef>
          </c:val>
          <c:extLst>
            <c:ext xmlns:c16="http://schemas.microsoft.com/office/drawing/2014/chart" uri="{C3380CC4-5D6E-409C-BE32-E72D297353CC}">
              <c16:uniqueId val="{00000000-4CDA-4F9C-BD0D-092D848D3A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CDA-4F9C-BD0D-092D848D3A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70.78</c:v>
                </c:pt>
                <c:pt idx="1">
                  <c:v>69.819999999999993</c:v>
                </c:pt>
                <c:pt idx="2">
                  <c:v>69.39</c:v>
                </c:pt>
                <c:pt idx="3">
                  <c:v>69.41</c:v>
                </c:pt>
                <c:pt idx="4">
                  <c:v>70.97</c:v>
                </c:pt>
              </c:numCache>
            </c:numRef>
          </c:val>
          <c:extLst>
            <c:ext xmlns:c16="http://schemas.microsoft.com/office/drawing/2014/chart" uri="{C3380CC4-5D6E-409C-BE32-E72D297353CC}">
              <c16:uniqueId val="{00000000-C6E3-44D0-B872-0F7CFADBA2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C6E3-44D0-B872-0F7CFADBA2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89.27</c:v>
                </c:pt>
                <c:pt idx="1">
                  <c:v>89.93</c:v>
                </c:pt>
                <c:pt idx="2">
                  <c:v>89.11</c:v>
                </c:pt>
                <c:pt idx="3">
                  <c:v>91.26</c:v>
                </c:pt>
                <c:pt idx="4">
                  <c:v>89.23</c:v>
                </c:pt>
              </c:numCache>
            </c:numRef>
          </c:val>
          <c:extLst>
            <c:ext xmlns:c16="http://schemas.microsoft.com/office/drawing/2014/chart" uri="{C3380CC4-5D6E-409C-BE32-E72D297353CC}">
              <c16:uniqueId val="{00000000-ABAD-4D1F-9F4D-4BF2530A92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BAD-4D1F-9F4D-4BF2530A92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121.99</c:v>
                </c:pt>
                <c:pt idx="1">
                  <c:v>133.97999999999999</c:v>
                </c:pt>
                <c:pt idx="2">
                  <c:v>115.19</c:v>
                </c:pt>
                <c:pt idx="3">
                  <c:v>120.48</c:v>
                </c:pt>
                <c:pt idx="4">
                  <c:v>121.75</c:v>
                </c:pt>
              </c:numCache>
            </c:numRef>
          </c:val>
          <c:extLst>
            <c:ext xmlns:c16="http://schemas.microsoft.com/office/drawing/2014/chart" uri="{C3380CC4-5D6E-409C-BE32-E72D297353CC}">
              <c16:uniqueId val="{00000000-7D42-49C9-AE97-64B71AEBF8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D42-49C9-AE97-64B71AEBF8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42.15</c:v>
                </c:pt>
                <c:pt idx="1">
                  <c:v>43.62</c:v>
                </c:pt>
                <c:pt idx="2">
                  <c:v>45.16</c:v>
                </c:pt>
                <c:pt idx="3">
                  <c:v>46.75</c:v>
                </c:pt>
                <c:pt idx="4">
                  <c:v>47.72</c:v>
                </c:pt>
              </c:numCache>
            </c:numRef>
          </c:val>
          <c:extLst>
            <c:ext xmlns:c16="http://schemas.microsoft.com/office/drawing/2014/chart" uri="{C3380CC4-5D6E-409C-BE32-E72D297353CC}">
              <c16:uniqueId val="{00000000-8571-438C-8E9A-65B130233F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571-438C-8E9A-65B130233F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13.52</c:v>
                </c:pt>
                <c:pt idx="1">
                  <c:v>13.17</c:v>
                </c:pt>
                <c:pt idx="2">
                  <c:v>12.05</c:v>
                </c:pt>
                <c:pt idx="3">
                  <c:v>11.26</c:v>
                </c:pt>
                <c:pt idx="4">
                  <c:v>9.4600000000000009</c:v>
                </c:pt>
              </c:numCache>
            </c:numRef>
          </c:val>
          <c:extLst>
            <c:ext xmlns:c16="http://schemas.microsoft.com/office/drawing/2014/chart" uri="{C3380CC4-5D6E-409C-BE32-E72D297353CC}">
              <c16:uniqueId val="{00000000-8814-4007-BE3B-6A917FC17C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814-4007-BE3B-6A917FC17C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56-47A7-9BB0-EFE97DEAE6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456-47A7-9BB0-EFE97DEAE6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864.26</c:v>
                </c:pt>
                <c:pt idx="1">
                  <c:v>1076.1400000000001</c:v>
                </c:pt>
                <c:pt idx="2">
                  <c:v>1128.9100000000001</c:v>
                </c:pt>
                <c:pt idx="3">
                  <c:v>1104.71</c:v>
                </c:pt>
                <c:pt idx="4">
                  <c:v>1059.33</c:v>
                </c:pt>
              </c:numCache>
            </c:numRef>
          </c:val>
          <c:extLst>
            <c:ext xmlns:c16="http://schemas.microsoft.com/office/drawing/2014/chart" uri="{C3380CC4-5D6E-409C-BE32-E72D297353CC}">
              <c16:uniqueId val="{00000000-2CBB-4DCD-AED3-8D24A5FBC3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2CBB-4DCD-AED3-8D24A5FBC3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299.51</c:v>
                </c:pt>
                <c:pt idx="1">
                  <c:v>297.14</c:v>
                </c:pt>
                <c:pt idx="2">
                  <c:v>297.49</c:v>
                </c:pt>
                <c:pt idx="3">
                  <c:v>282.13</c:v>
                </c:pt>
                <c:pt idx="4">
                  <c:v>270.19</c:v>
                </c:pt>
              </c:numCache>
            </c:numRef>
          </c:val>
          <c:extLst>
            <c:ext xmlns:c16="http://schemas.microsoft.com/office/drawing/2014/chart" uri="{C3380CC4-5D6E-409C-BE32-E72D297353CC}">
              <c16:uniqueId val="{00000000-22AC-4A6F-BBEA-DEE0547EDF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2AC-4A6F-BBEA-DEE0547EDF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111.99</c:v>
                </c:pt>
                <c:pt idx="1">
                  <c:v>132.37</c:v>
                </c:pt>
                <c:pt idx="2">
                  <c:v>106.91</c:v>
                </c:pt>
                <c:pt idx="3">
                  <c:v>110.58</c:v>
                </c:pt>
                <c:pt idx="4">
                  <c:v>112.47</c:v>
                </c:pt>
              </c:numCache>
            </c:numRef>
          </c:val>
          <c:extLst>
            <c:ext xmlns:c16="http://schemas.microsoft.com/office/drawing/2014/chart" uri="{C3380CC4-5D6E-409C-BE32-E72D297353CC}">
              <c16:uniqueId val="{00000000-643B-4232-BD70-9FBB0120F3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643B-4232-BD70-9FBB0120F3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204.7</c:v>
                </c:pt>
                <c:pt idx="1">
                  <c:v>173.87</c:v>
                </c:pt>
                <c:pt idx="2">
                  <c:v>216.02</c:v>
                </c:pt>
                <c:pt idx="3">
                  <c:v>207.83</c:v>
                </c:pt>
                <c:pt idx="4">
                  <c:v>204.69</c:v>
                </c:pt>
              </c:numCache>
            </c:numRef>
          </c:val>
          <c:extLst>
            <c:ext xmlns:c16="http://schemas.microsoft.com/office/drawing/2014/chart" uri="{C3380CC4-5D6E-409C-BE32-E72D297353CC}">
              <c16:uniqueId val="{00000000-21D0-41E1-9B29-D8433FBCC5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1D0-41E1-9B29-D8433FBCC5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大河原町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23660</v>
      </c>
      <c r="AM8" s="66"/>
      <c r="AN8" s="66"/>
      <c r="AO8" s="66"/>
      <c r="AP8" s="66"/>
      <c r="AQ8" s="66"/>
      <c r="AR8" s="66"/>
      <c r="AS8" s="66"/>
      <c r="AT8" s="37">
        <f>データ!$S$6</f>
        <v>24.99</v>
      </c>
      <c r="AU8" s="38"/>
      <c r="AV8" s="38"/>
      <c r="AW8" s="38"/>
      <c r="AX8" s="38"/>
      <c r="AY8" s="38"/>
      <c r="AZ8" s="38"/>
      <c r="BA8" s="38"/>
      <c r="BB8" s="55">
        <f>データ!$T$6</f>
        <v>946.78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69.47</v>
      </c>
      <c r="J10" s="38"/>
      <c r="K10" s="38"/>
      <c r="L10" s="38"/>
      <c r="M10" s="38"/>
      <c r="N10" s="38"/>
      <c r="O10" s="65"/>
      <c r="P10" s="55">
        <f>データ!$P$6</f>
        <v>99.91</v>
      </c>
      <c r="Q10" s="55"/>
      <c r="R10" s="55"/>
      <c r="S10" s="55"/>
      <c r="T10" s="55"/>
      <c r="U10" s="55"/>
      <c r="V10" s="55"/>
      <c r="W10" s="66">
        <f>データ!$Q$6</f>
        <v>4378</v>
      </c>
      <c r="X10" s="66"/>
      <c r="Y10" s="66"/>
      <c r="Z10" s="66"/>
      <c r="AA10" s="66"/>
      <c r="AB10" s="66"/>
      <c r="AC10" s="66"/>
      <c r="AD10" s="2"/>
      <c r="AE10" s="2"/>
      <c r="AF10" s="2"/>
      <c r="AG10" s="2"/>
      <c r="AH10" s="2"/>
      <c r="AI10" s="2"/>
      <c r="AJ10" s="2"/>
      <c r="AK10" s="2"/>
      <c r="AL10" s="66">
        <f>データ!$U$6</f>
        <v>23714</v>
      </c>
      <c r="AM10" s="66"/>
      <c r="AN10" s="66"/>
      <c r="AO10" s="66"/>
      <c r="AP10" s="66"/>
      <c r="AQ10" s="66"/>
      <c r="AR10" s="66"/>
      <c r="AS10" s="66"/>
      <c r="AT10" s="37">
        <f>データ!$V$6</f>
        <v>24.45</v>
      </c>
      <c r="AU10" s="38"/>
      <c r="AV10" s="38"/>
      <c r="AW10" s="38"/>
      <c r="AX10" s="38"/>
      <c r="AY10" s="38"/>
      <c r="AZ10" s="38"/>
      <c r="BA10" s="38"/>
      <c r="BB10" s="55">
        <f>データ!$W$6</f>
        <v>969.9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6aOWNyF9RNzu9cwhLCqYPRa2Oo1cW4sbK2GeQIcu0AokSP4rN25kT3hCT4/n2BT8qQdOnYvOTokXrGP5uYM1w==" saltValue="LaaArvVyx7h0SaTBQ0DS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43214</v>
      </c>
      <c r="D6" s="20">
        <f t="shared" si="3"/>
        <v>46</v>
      </c>
      <c r="E6" s="20">
        <f t="shared" si="3"/>
        <v>1</v>
      </c>
      <c r="F6" s="20">
        <f t="shared" si="3"/>
        <v>0</v>
      </c>
      <c r="G6" s="20">
        <f t="shared" si="3"/>
        <v>1</v>
      </c>
      <c r="H6" s="20" t="str">
        <f t="shared" si="3"/>
        <v>宮城県　大河原町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69.47</v>
      </c>
      <c r="P6" s="21">
        <f t="shared" si="3"/>
        <v>99.91</v>
      </c>
      <c r="Q6" s="21">
        <f t="shared" si="3"/>
        <v>4378</v>
      </c>
      <c r="R6" s="21">
        <f t="shared" si="3"/>
        <v>23660</v>
      </c>
      <c r="S6" s="21">
        <f t="shared" si="3"/>
        <v>24.99</v>
      </c>
      <c r="T6" s="21">
        <f t="shared" si="3"/>
        <v>946.78</v>
      </c>
      <c r="U6" s="21">
        <f t="shared" si="3"/>
        <v>23714</v>
      </c>
      <c r="V6" s="21">
        <f t="shared" si="3"/>
        <v>24.45</v>
      </c>
      <c r="W6" s="21">
        <f t="shared" si="3"/>
        <v>969.9</v>
      </c>
      <c r="X6" s="22">
        <f>IF(X7="",NA(),X7)</f>
        <v>121.99</v>
      </c>
      <c r="Y6" s="22">
        <f t="shared" ref="Y6:AG6" si="4">IF(Y7="",NA(),Y7)</f>
        <v>133.97999999999999</v>
      </c>
      <c r="Z6" s="22">
        <f t="shared" si="4"/>
        <v>115.19</v>
      </c>
      <c r="AA6" s="22">
        <f t="shared" si="4"/>
        <v>120.48</v>
      </c>
      <c r="AB6" s="22">
        <f t="shared" si="4"/>
        <v>121.75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864.26</v>
      </c>
      <c r="AU6" s="22">
        <f t="shared" ref="AU6:BC6" si="6">IF(AU7="",NA(),AU7)</f>
        <v>1076.1400000000001</v>
      </c>
      <c r="AV6" s="22">
        <f t="shared" si="6"/>
        <v>1128.9100000000001</v>
      </c>
      <c r="AW6" s="22">
        <f t="shared" si="6"/>
        <v>1104.71</v>
      </c>
      <c r="AX6" s="22">
        <f t="shared" si="6"/>
        <v>1059.33</v>
      </c>
      <c r="AY6" s="22">
        <f t="shared" si="6"/>
        <v>359.47</v>
      </c>
      <c r="AZ6" s="22">
        <f t="shared" si="6"/>
        <v>369.69</v>
      </c>
      <c r="BA6" s="22">
        <f t="shared" si="6"/>
        <v>379.08</v>
      </c>
      <c r="BB6" s="22">
        <f t="shared" si="6"/>
        <v>367.55</v>
      </c>
      <c r="BC6" s="22">
        <f t="shared" si="6"/>
        <v>378.56</v>
      </c>
      <c r="BD6" s="21" t="str">
        <f>IF(BD7="","",IF(BD7="-","【-】","【"&amp;SUBSTITUTE(TEXT(BD7,"#,##0.00"),"-","△")&amp;"】"))</f>
        <v>【261.51】</v>
      </c>
      <c r="BE6" s="22">
        <f>IF(BE7="",NA(),BE7)</f>
        <v>299.51</v>
      </c>
      <c r="BF6" s="22">
        <f t="shared" ref="BF6:BN6" si="7">IF(BF7="",NA(),BF7)</f>
        <v>297.14</v>
      </c>
      <c r="BG6" s="22">
        <f t="shared" si="7"/>
        <v>297.49</v>
      </c>
      <c r="BH6" s="22">
        <f t="shared" si="7"/>
        <v>282.13</v>
      </c>
      <c r="BI6" s="22">
        <f t="shared" si="7"/>
        <v>270.19</v>
      </c>
      <c r="BJ6" s="22">
        <f t="shared" si="7"/>
        <v>401.79</v>
      </c>
      <c r="BK6" s="22">
        <f t="shared" si="7"/>
        <v>402.99</v>
      </c>
      <c r="BL6" s="22">
        <f t="shared" si="7"/>
        <v>398.98</v>
      </c>
      <c r="BM6" s="22">
        <f t="shared" si="7"/>
        <v>418.68</v>
      </c>
      <c r="BN6" s="22">
        <f t="shared" si="7"/>
        <v>395.68</v>
      </c>
      <c r="BO6" s="21" t="str">
        <f>IF(BO7="","",IF(BO7="-","【-】","【"&amp;SUBSTITUTE(TEXT(BO7,"#,##0.00"),"-","△")&amp;"】"))</f>
        <v>【265.16】</v>
      </c>
      <c r="BP6" s="22">
        <f>IF(BP7="",NA(),BP7)</f>
        <v>111.99</v>
      </c>
      <c r="BQ6" s="22">
        <f t="shared" ref="BQ6:BY6" si="8">IF(BQ7="",NA(),BQ7)</f>
        <v>132.37</v>
      </c>
      <c r="BR6" s="22">
        <f t="shared" si="8"/>
        <v>106.91</v>
      </c>
      <c r="BS6" s="22">
        <f t="shared" si="8"/>
        <v>110.58</v>
      </c>
      <c r="BT6" s="22">
        <f t="shared" si="8"/>
        <v>112.47</v>
      </c>
      <c r="BU6" s="22">
        <f t="shared" si="8"/>
        <v>100.12</v>
      </c>
      <c r="BV6" s="22">
        <f t="shared" si="8"/>
        <v>98.66</v>
      </c>
      <c r="BW6" s="22">
        <f t="shared" si="8"/>
        <v>98.64</v>
      </c>
      <c r="BX6" s="22">
        <f t="shared" si="8"/>
        <v>94.78</v>
      </c>
      <c r="BY6" s="22">
        <f t="shared" si="8"/>
        <v>97.59</v>
      </c>
      <c r="BZ6" s="21" t="str">
        <f>IF(BZ7="","",IF(BZ7="-","【-】","【"&amp;SUBSTITUTE(TEXT(BZ7,"#,##0.00"),"-","△")&amp;"】"))</f>
        <v>【102.35】</v>
      </c>
      <c r="CA6" s="22">
        <f>IF(CA7="",NA(),CA7)</f>
        <v>204.7</v>
      </c>
      <c r="CB6" s="22">
        <f t="shared" ref="CB6:CJ6" si="9">IF(CB7="",NA(),CB7)</f>
        <v>173.87</v>
      </c>
      <c r="CC6" s="22">
        <f t="shared" si="9"/>
        <v>216.02</v>
      </c>
      <c r="CD6" s="22">
        <f t="shared" si="9"/>
        <v>207.83</v>
      </c>
      <c r="CE6" s="22">
        <f t="shared" si="9"/>
        <v>204.69</v>
      </c>
      <c r="CF6" s="22">
        <f t="shared" si="9"/>
        <v>174.97</v>
      </c>
      <c r="CG6" s="22">
        <f t="shared" si="9"/>
        <v>178.59</v>
      </c>
      <c r="CH6" s="22">
        <f t="shared" si="9"/>
        <v>178.92</v>
      </c>
      <c r="CI6" s="22">
        <f t="shared" si="9"/>
        <v>181.3</v>
      </c>
      <c r="CJ6" s="22">
        <f t="shared" si="9"/>
        <v>181.71</v>
      </c>
      <c r="CK6" s="21" t="str">
        <f>IF(CK7="","",IF(CK7="-","【-】","【"&amp;SUBSTITUTE(TEXT(CK7,"#,##0.00"),"-","△")&amp;"】"))</f>
        <v>【167.74】</v>
      </c>
      <c r="CL6" s="22">
        <f>IF(CL7="",NA(),CL7)</f>
        <v>70.78</v>
      </c>
      <c r="CM6" s="22">
        <f t="shared" ref="CM6:CU6" si="10">IF(CM7="",NA(),CM7)</f>
        <v>69.819999999999993</v>
      </c>
      <c r="CN6" s="22">
        <f t="shared" si="10"/>
        <v>69.39</v>
      </c>
      <c r="CO6" s="22">
        <f t="shared" si="10"/>
        <v>69.41</v>
      </c>
      <c r="CP6" s="22">
        <f t="shared" si="10"/>
        <v>70.97</v>
      </c>
      <c r="CQ6" s="22">
        <f t="shared" si="10"/>
        <v>55.63</v>
      </c>
      <c r="CR6" s="22">
        <f t="shared" si="10"/>
        <v>55.03</v>
      </c>
      <c r="CS6" s="22">
        <f t="shared" si="10"/>
        <v>55.14</v>
      </c>
      <c r="CT6" s="22">
        <f t="shared" si="10"/>
        <v>55.89</v>
      </c>
      <c r="CU6" s="22">
        <f t="shared" si="10"/>
        <v>55.72</v>
      </c>
      <c r="CV6" s="21" t="str">
        <f>IF(CV7="","",IF(CV7="-","【-】","【"&amp;SUBSTITUTE(TEXT(CV7,"#,##0.00"),"-","△")&amp;"】"))</f>
        <v>【60.29】</v>
      </c>
      <c r="CW6" s="22">
        <f>IF(CW7="",NA(),CW7)</f>
        <v>89.27</v>
      </c>
      <c r="CX6" s="22">
        <f t="shared" ref="CX6:DF6" si="11">IF(CX7="",NA(),CX7)</f>
        <v>89.93</v>
      </c>
      <c r="CY6" s="22">
        <f t="shared" si="11"/>
        <v>89.11</v>
      </c>
      <c r="CZ6" s="22">
        <f t="shared" si="11"/>
        <v>91.26</v>
      </c>
      <c r="DA6" s="22">
        <f t="shared" si="11"/>
        <v>89.23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42.15</v>
      </c>
      <c r="DI6" s="22">
        <f t="shared" ref="DI6:DQ6" si="12">IF(DI7="",NA(),DI7)</f>
        <v>43.62</v>
      </c>
      <c r="DJ6" s="22">
        <f t="shared" si="12"/>
        <v>45.16</v>
      </c>
      <c r="DK6" s="22">
        <f t="shared" si="12"/>
        <v>46.75</v>
      </c>
      <c r="DL6" s="22">
        <f t="shared" si="12"/>
        <v>47.72</v>
      </c>
      <c r="DM6" s="22">
        <f t="shared" si="12"/>
        <v>48.05</v>
      </c>
      <c r="DN6" s="22">
        <f t="shared" si="12"/>
        <v>48.87</v>
      </c>
      <c r="DO6" s="22">
        <f t="shared" si="12"/>
        <v>49.92</v>
      </c>
      <c r="DP6" s="22">
        <f t="shared" si="12"/>
        <v>50.63</v>
      </c>
      <c r="DQ6" s="22">
        <f t="shared" si="12"/>
        <v>51.29</v>
      </c>
      <c r="DR6" s="21" t="str">
        <f>IF(DR7="","",IF(DR7="-","【-】","【"&amp;SUBSTITUTE(TEXT(DR7,"#,##0.00"),"-","△")&amp;"】"))</f>
        <v>【50.88】</v>
      </c>
      <c r="DS6" s="22">
        <f>IF(DS7="",NA(),DS7)</f>
        <v>13.52</v>
      </c>
      <c r="DT6" s="22">
        <f t="shared" ref="DT6:EB6" si="13">IF(DT7="",NA(),DT7)</f>
        <v>13.17</v>
      </c>
      <c r="DU6" s="22">
        <f t="shared" si="13"/>
        <v>12.05</v>
      </c>
      <c r="DV6" s="22">
        <f t="shared" si="13"/>
        <v>11.26</v>
      </c>
      <c r="DW6" s="22">
        <f t="shared" si="13"/>
        <v>9.4600000000000009</v>
      </c>
      <c r="DX6" s="22">
        <f t="shared" si="13"/>
        <v>13.39</v>
      </c>
      <c r="DY6" s="22">
        <f t="shared" si="13"/>
        <v>14.85</v>
      </c>
      <c r="DZ6" s="22">
        <f t="shared" si="13"/>
        <v>16.88</v>
      </c>
      <c r="EA6" s="22">
        <f t="shared" si="13"/>
        <v>18.28</v>
      </c>
      <c r="EB6" s="22">
        <f t="shared" si="13"/>
        <v>19.61</v>
      </c>
      <c r="EC6" s="21" t="str">
        <f>IF(EC7="","",IF(EC7="-","【-】","【"&amp;SUBSTITUTE(TEXT(EC7,"#,##0.00"),"-","△")&amp;"】"))</f>
        <v>【22.30】</v>
      </c>
      <c r="ED6" s="22">
        <f>IF(ED7="",NA(),ED7)</f>
        <v>0.91</v>
      </c>
      <c r="EE6" s="22">
        <f t="shared" ref="EE6:EM6" si="14">IF(EE7="",NA(),EE7)</f>
        <v>0.63</v>
      </c>
      <c r="EF6" s="22">
        <f t="shared" si="14"/>
        <v>1.37</v>
      </c>
      <c r="EG6" s="22">
        <f t="shared" si="14"/>
        <v>0.77</v>
      </c>
      <c r="EH6" s="22">
        <f t="shared" si="14"/>
        <v>1.71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43214</v>
      </c>
      <c r="D7" s="24">
        <v>46</v>
      </c>
      <c r="E7" s="24">
        <v>1</v>
      </c>
      <c r="F7" s="24">
        <v>0</v>
      </c>
      <c r="G7" s="24">
        <v>1</v>
      </c>
      <c r="H7" s="24" t="s">
        <v>93</v>
      </c>
      <c r="I7" s="24" t="s">
        <v>94</v>
      </c>
      <c r="J7" s="24" t="s">
        <v>95</v>
      </c>
      <c r="K7" s="24" t="s">
        <v>96</v>
      </c>
      <c r="L7" s="24" t="s">
        <v>97</v>
      </c>
      <c r="M7" s="24" t="s">
        <v>98</v>
      </c>
      <c r="N7" s="25" t="s">
        <v>99</v>
      </c>
      <c r="O7" s="25">
        <v>69.47</v>
      </c>
      <c r="P7" s="25">
        <v>99.91</v>
      </c>
      <c r="Q7" s="25">
        <v>4378</v>
      </c>
      <c r="R7" s="25">
        <v>23660</v>
      </c>
      <c r="S7" s="25">
        <v>24.99</v>
      </c>
      <c r="T7" s="25">
        <v>946.78</v>
      </c>
      <c r="U7" s="25">
        <v>23714</v>
      </c>
      <c r="V7" s="25">
        <v>24.45</v>
      </c>
      <c r="W7" s="25">
        <v>969.9</v>
      </c>
      <c r="X7" s="25">
        <v>121.99</v>
      </c>
      <c r="Y7" s="25">
        <v>133.97999999999999</v>
      </c>
      <c r="Z7" s="25">
        <v>115.19</v>
      </c>
      <c r="AA7" s="25">
        <v>120.48</v>
      </c>
      <c r="AB7" s="25">
        <v>121.75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864.26</v>
      </c>
      <c r="AU7" s="25">
        <v>1076.1400000000001</v>
      </c>
      <c r="AV7" s="25">
        <v>1128.9100000000001</v>
      </c>
      <c r="AW7" s="25">
        <v>1104.71</v>
      </c>
      <c r="AX7" s="25">
        <v>1059.33</v>
      </c>
      <c r="AY7" s="25">
        <v>359.47</v>
      </c>
      <c r="AZ7" s="25">
        <v>369.69</v>
      </c>
      <c r="BA7" s="25">
        <v>379.08</v>
      </c>
      <c r="BB7" s="25">
        <v>367.55</v>
      </c>
      <c r="BC7" s="25">
        <v>378.56</v>
      </c>
      <c r="BD7" s="25">
        <v>261.51</v>
      </c>
      <c r="BE7" s="25">
        <v>299.51</v>
      </c>
      <c r="BF7" s="25">
        <v>297.14</v>
      </c>
      <c r="BG7" s="25">
        <v>297.49</v>
      </c>
      <c r="BH7" s="25">
        <v>282.13</v>
      </c>
      <c r="BI7" s="25">
        <v>270.19</v>
      </c>
      <c r="BJ7" s="25">
        <v>401.79</v>
      </c>
      <c r="BK7" s="25">
        <v>402.99</v>
      </c>
      <c r="BL7" s="25">
        <v>398.98</v>
      </c>
      <c r="BM7" s="25">
        <v>418.68</v>
      </c>
      <c r="BN7" s="25">
        <v>395.68</v>
      </c>
      <c r="BO7" s="25">
        <v>265.16000000000003</v>
      </c>
      <c r="BP7" s="25">
        <v>111.99</v>
      </c>
      <c r="BQ7" s="25">
        <v>132.37</v>
      </c>
      <c r="BR7" s="25">
        <v>106.91</v>
      </c>
      <c r="BS7" s="25">
        <v>110.58</v>
      </c>
      <c r="BT7" s="25">
        <v>112.47</v>
      </c>
      <c r="BU7" s="25">
        <v>100.12</v>
      </c>
      <c r="BV7" s="25">
        <v>98.66</v>
      </c>
      <c r="BW7" s="25">
        <v>98.64</v>
      </c>
      <c r="BX7" s="25">
        <v>94.78</v>
      </c>
      <c r="BY7" s="25">
        <v>97.59</v>
      </c>
      <c r="BZ7" s="25">
        <v>102.35</v>
      </c>
      <c r="CA7" s="25">
        <v>204.7</v>
      </c>
      <c r="CB7" s="25">
        <v>173.87</v>
      </c>
      <c r="CC7" s="25">
        <v>216.02</v>
      </c>
      <c r="CD7" s="25">
        <v>207.83</v>
      </c>
      <c r="CE7" s="25">
        <v>204.69</v>
      </c>
      <c r="CF7" s="25">
        <v>174.97</v>
      </c>
      <c r="CG7" s="25">
        <v>178.59</v>
      </c>
      <c r="CH7" s="25">
        <v>178.92</v>
      </c>
      <c r="CI7" s="25">
        <v>181.3</v>
      </c>
      <c r="CJ7" s="25">
        <v>181.71</v>
      </c>
      <c r="CK7" s="25">
        <v>167.74</v>
      </c>
      <c r="CL7" s="25">
        <v>70.78</v>
      </c>
      <c r="CM7" s="25">
        <v>69.819999999999993</v>
      </c>
      <c r="CN7" s="25">
        <v>69.39</v>
      </c>
      <c r="CO7" s="25">
        <v>69.41</v>
      </c>
      <c r="CP7" s="25">
        <v>70.97</v>
      </c>
      <c r="CQ7" s="25">
        <v>55.63</v>
      </c>
      <c r="CR7" s="25">
        <v>55.03</v>
      </c>
      <c r="CS7" s="25">
        <v>55.14</v>
      </c>
      <c r="CT7" s="25">
        <v>55.89</v>
      </c>
      <c r="CU7" s="25">
        <v>55.72</v>
      </c>
      <c r="CV7" s="25">
        <v>60.29</v>
      </c>
      <c r="CW7" s="25">
        <v>89.27</v>
      </c>
      <c r="CX7" s="25">
        <v>89.93</v>
      </c>
      <c r="CY7" s="25">
        <v>89.11</v>
      </c>
      <c r="CZ7" s="25">
        <v>91.26</v>
      </c>
      <c r="DA7" s="25">
        <v>89.23</v>
      </c>
      <c r="DB7" s="25">
        <v>82.04</v>
      </c>
      <c r="DC7" s="25">
        <v>81.900000000000006</v>
      </c>
      <c r="DD7" s="25">
        <v>81.39</v>
      </c>
      <c r="DE7" s="25">
        <v>81.27</v>
      </c>
      <c r="DF7" s="25">
        <v>81.260000000000005</v>
      </c>
      <c r="DG7" s="25">
        <v>90.12</v>
      </c>
      <c r="DH7" s="25">
        <v>42.15</v>
      </c>
      <c r="DI7" s="25">
        <v>43.62</v>
      </c>
      <c r="DJ7" s="25">
        <v>45.16</v>
      </c>
      <c r="DK7" s="25">
        <v>46.75</v>
      </c>
      <c r="DL7" s="25">
        <v>47.72</v>
      </c>
      <c r="DM7" s="25">
        <v>48.05</v>
      </c>
      <c r="DN7" s="25">
        <v>48.87</v>
      </c>
      <c r="DO7" s="25">
        <v>49.92</v>
      </c>
      <c r="DP7" s="25">
        <v>50.63</v>
      </c>
      <c r="DQ7" s="25">
        <v>51.29</v>
      </c>
      <c r="DR7" s="25">
        <v>50.88</v>
      </c>
      <c r="DS7" s="25">
        <v>13.52</v>
      </c>
      <c r="DT7" s="25">
        <v>13.17</v>
      </c>
      <c r="DU7" s="25">
        <v>12.05</v>
      </c>
      <c r="DV7" s="25">
        <v>11.26</v>
      </c>
      <c r="DW7" s="25">
        <v>9.4600000000000009</v>
      </c>
      <c r="DX7" s="25">
        <v>13.39</v>
      </c>
      <c r="DY7" s="25">
        <v>14.85</v>
      </c>
      <c r="DZ7" s="25">
        <v>16.88</v>
      </c>
      <c r="EA7" s="25">
        <v>18.28</v>
      </c>
      <c r="EB7" s="25">
        <v>19.61</v>
      </c>
      <c r="EC7" s="25">
        <v>22.3</v>
      </c>
      <c r="ED7" s="25">
        <v>0.91</v>
      </c>
      <c r="EE7" s="25">
        <v>0.63</v>
      </c>
      <c r="EF7" s="25">
        <v>1.37</v>
      </c>
      <c r="EG7" s="25">
        <v>0.77</v>
      </c>
      <c r="EH7" s="25">
        <v>1.71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2022-12-01T00:53:05Z</dcterms:created>
  <dcterms:modified xsi:type="dcterms:W3CDTF">2023-02-09T01:13:47Z</dcterms:modified>
  <cp:category/>
</cp:coreProperties>
</file>