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07002\Desktop\"/>
    </mc:Choice>
  </mc:AlternateContent>
  <xr:revisionPtr revIDLastSave="0" documentId="13_ncr:1_{9398010A-58E6-44FD-8126-7F4F3857E8ED}" xr6:coauthVersionLast="46" xr6:coauthVersionMax="46" xr10:uidLastSave="{00000000-0000-0000-0000-000000000000}"/>
  <workbookProtection workbookAlgorithmName="SHA-512" workbookHashValue="MZD7V7nWlonkUQLMVHjz78SYl0imKye19v1vICvDpvYZ7zCUk9y3rsSnW8wMaFcAhf2FI34lUzkLocBaW62IDw==" workbookSaltValue="JnsJ3Y/jw1id9fGq+3eySA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I86" i="4"/>
  <c r="E86" i="4"/>
  <c r="AL8" i="4"/>
  <c r="P8" i="4"/>
  <c r="I8" i="4"/>
</calcChain>
</file>

<file path=xl/sharedStrings.xml><?xml version="1.0" encoding="utf-8"?>
<sst xmlns="http://schemas.openxmlformats.org/spreadsheetml/2006/main" count="241" uniqueCount="119">
  <si>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</si>
  <si>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</si>
  <si>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</si>
  <si>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</si>
  <si>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</si>
  <si>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</si>
  <si>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</si>
  <si>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</si>
  <si>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</si>
  <si>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</si>
  <si>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</si>
  <si>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</si>
  <si>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</si>
  <si>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</si>
  <si>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</si>
  <si>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</si>
  <si>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</si>
  <si>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</si>
  <si>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</si>
  <si>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</si>
  <si>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</si>
  <si>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</si>
  <si>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</si>
  <si>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</si>
  <si>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</si>
  <si>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</si>
  <si>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</si>
  <si>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</si>
  <si>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</si>
  <si>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</si>
  <si>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</si>
  <si>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</si>
  <si>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</si>
  <si>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</si>
  <si>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</si>
  <si>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</si>
  <si>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</si>
  <si>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</si>
  <si>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</si>
  <si>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</si>
  <si>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</si>
  <si>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</si>
  <si>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</si>
  <si>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</si>
  <si>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</si>
  <si>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</si>
  <si>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</si>
  <si>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</si>
  <si>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</si>
  <si>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</si>
  <si>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</si>
  <si>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</si>
  <si>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</si>
  <si>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</si>
  <si>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</si>
  <si>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</si>
  <si>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</si>
  <si>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</si>
  <si>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</si>
  <si>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</si>
  <si>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</si>
  <si>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</si>
  <si>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</si>
  <si>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</si>
  <si>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</si>
  <si>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</si>
  <si>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</si>
  <si>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</si>
  <si>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</si>
  <si>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</si>
  <si>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</si>
  <si>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</si>
  <si>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</si>
  <si>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</si>
  <si>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</si>
  <si>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</si>
  <si>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</si>
  <si>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</si>
  <si>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</si>
  <si>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</si>
  <si>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</si>
  <si>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</si>
  <si>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</si>
  <si>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</si>
  <si>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</si>
  <si>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</si>
  <si>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</si>
  <si>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</si>
  <si>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</si>
  <si>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</si>
  <si>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</si>
  <si>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</si>
  <si>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</si>
  <si>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</si>
  <si>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</si>
  <si>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</si>
  <si>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</si>
  <si>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大河原町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</si>
  <si>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</si>
  <si>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</si>
  <si>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</si>
  <si>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</si>
  <si>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</si>
  <si>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</si>
  <si>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</si>
  <si>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</si>
  <si>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</si>
  <si>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</si>
  <si>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</si>
  <si>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</si>
  <si>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</si>
  <si>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</si>
  <si>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</si>
  <si>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</si>
  <si>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</si>
  <si>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</si>
  <si>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〇収益的収支比率は、前年度からやや低下し、依然として100％を下回る状態が続いている。単年度収支の赤字解消のため、使用料体系の適正化や経費削減等の対策を検討する必要がある。
〇企業債残高対事業規模比率は、引き続き類似団体を大きく下回っている。今後は管渠の改築工事の増加が見込まれており、適切な投資や繰上償還の実施に努めていく。
〇経費回収率は、前年に比べやや改善したものの、なお100％を下回っている。使用料収納率の改善や汚水処理費の削減等の対策により、一層の適正化を図っていく。
〇汚水処理原価は引き続き減少傾向となっており、類似団体平均値に近い水準となっている。今後も水洗化率の向上等により有収水量の確保を目指していく。
〇水洗化率は類似団体と比較しても高い水準にある。今後も、啓発事業等の継続により、未接続世帯に対し下水道への接続を促していく。</t>
    <rPh sb="1" eb="6">
      <t>シュウエキテキシュウシ</t>
    </rPh>
    <rPh sb="6" eb="8">
      <t>ヒリツ</t>
    </rPh>
    <rPh sb="10" eb="13">
      <t>ゼンネンド</t>
    </rPh>
    <rPh sb="17" eb="19">
      <t>テイカ</t>
    </rPh>
    <rPh sb="21" eb="23">
      <t>イゼン</t>
    </rPh>
    <rPh sb="31" eb="33">
      <t>シタマワ</t>
    </rPh>
    <rPh sb="34" eb="36">
      <t>ジョウタイ</t>
    </rPh>
    <rPh sb="37" eb="38">
      <t>ツヅ</t>
    </rPh>
    <rPh sb="43" eb="48">
      <t>タンネンドシュウシ</t>
    </rPh>
    <rPh sb="49" eb="53">
      <t>アカジカイショウ</t>
    </rPh>
    <rPh sb="57" eb="60">
      <t>シヨウリョウ</t>
    </rPh>
    <rPh sb="60" eb="62">
      <t>タイケイ</t>
    </rPh>
    <rPh sb="63" eb="66">
      <t>テキセイカ</t>
    </rPh>
    <rPh sb="67" eb="71">
      <t>ケイヒサクゲン</t>
    </rPh>
    <rPh sb="71" eb="72">
      <t>トウ</t>
    </rPh>
    <rPh sb="73" eb="75">
      <t>タイサク</t>
    </rPh>
    <rPh sb="76" eb="78">
      <t>ケントウ</t>
    </rPh>
    <rPh sb="80" eb="82">
      <t>ヒツヨウ</t>
    </rPh>
    <rPh sb="89" eb="92">
      <t>キギョウサイ</t>
    </rPh>
    <rPh sb="92" eb="94">
      <t>ザンダカ</t>
    </rPh>
    <rPh sb="94" eb="95">
      <t>タイ</t>
    </rPh>
    <rPh sb="95" eb="101">
      <t>ジギョウキボヒリツ</t>
    </rPh>
    <rPh sb="103" eb="104">
      <t>ヒ</t>
    </rPh>
    <rPh sb="105" eb="106">
      <t>ツヅ</t>
    </rPh>
    <rPh sb="107" eb="111">
      <t>ルイジダンタイ</t>
    </rPh>
    <rPh sb="112" eb="113">
      <t>オオ</t>
    </rPh>
    <rPh sb="115" eb="117">
      <t>シタマワ</t>
    </rPh>
    <rPh sb="122" eb="124">
      <t>コンゴ</t>
    </rPh>
    <rPh sb="125" eb="127">
      <t>カンキョ</t>
    </rPh>
    <rPh sb="128" eb="130">
      <t>カイチク</t>
    </rPh>
    <rPh sb="130" eb="132">
      <t>コウジ</t>
    </rPh>
    <rPh sb="133" eb="135">
      <t>ゾウカ</t>
    </rPh>
    <rPh sb="136" eb="138">
      <t>ミコ</t>
    </rPh>
    <rPh sb="144" eb="146">
      <t>テキセツ</t>
    </rPh>
    <rPh sb="147" eb="149">
      <t>トウシ</t>
    </rPh>
    <rPh sb="150" eb="154">
      <t>クリアゲショウカン</t>
    </rPh>
    <rPh sb="155" eb="157">
      <t>ジッシ</t>
    </rPh>
    <rPh sb="158" eb="159">
      <t>ツト</t>
    </rPh>
    <rPh sb="167" eb="172">
      <t>ケイヒカイシュウリツ</t>
    </rPh>
    <rPh sb="174" eb="176">
      <t>ゼンネン</t>
    </rPh>
    <rPh sb="177" eb="178">
      <t>クラ</t>
    </rPh>
    <rPh sb="181" eb="183">
      <t>カイゼン</t>
    </rPh>
    <rPh sb="196" eb="198">
      <t>シタマワ</t>
    </rPh>
    <rPh sb="210" eb="212">
      <t>カイゼン</t>
    </rPh>
    <rPh sb="213" eb="218">
      <t>オスイショリヒ</t>
    </rPh>
    <rPh sb="219" eb="221">
      <t>サクゲン</t>
    </rPh>
    <rPh sb="221" eb="222">
      <t>トウ</t>
    </rPh>
    <rPh sb="223" eb="225">
      <t>タイサク</t>
    </rPh>
    <rPh sb="229" eb="231">
      <t>イッソウ</t>
    </rPh>
    <rPh sb="232" eb="235">
      <t>テキセイカ</t>
    </rPh>
    <rPh sb="236" eb="237">
      <t>ハカ</t>
    </rPh>
    <rPh sb="245" eb="249">
      <t>オスイショリ</t>
    </rPh>
    <rPh sb="249" eb="251">
      <t>ゲンカ</t>
    </rPh>
    <rPh sb="252" eb="253">
      <t>ヒ</t>
    </rPh>
    <rPh sb="254" eb="255">
      <t>ツヅ</t>
    </rPh>
    <rPh sb="256" eb="260">
      <t>ゲンショウケイコウ</t>
    </rPh>
    <rPh sb="267" eb="271">
      <t>ルイジダンタイ</t>
    </rPh>
    <rPh sb="271" eb="273">
      <t>ヘイキン</t>
    </rPh>
    <rPh sb="273" eb="274">
      <t>チ</t>
    </rPh>
    <rPh sb="275" eb="276">
      <t>チカ</t>
    </rPh>
    <rPh sb="277" eb="279">
      <t>スイジュン</t>
    </rPh>
    <rPh sb="286" eb="288">
      <t>コンゴ</t>
    </rPh>
    <rPh sb="289" eb="293">
      <t>スイセンカリツ</t>
    </rPh>
    <rPh sb="294" eb="296">
      <t>コウジョウ</t>
    </rPh>
    <rPh sb="296" eb="297">
      <t>トウ</t>
    </rPh>
    <rPh sb="300" eb="304">
      <t>ユウシュウスイリョウ</t>
    </rPh>
    <rPh sb="305" eb="307">
      <t>カクホ</t>
    </rPh>
    <rPh sb="308" eb="310">
      <t>メザ</t>
    </rPh>
    <rPh sb="318" eb="322">
      <t>スイセンカリツ</t>
    </rPh>
    <rPh sb="323" eb="327">
      <t>ルイジダンタイ</t>
    </rPh>
    <rPh sb="328" eb="330">
      <t>ヒカク</t>
    </rPh>
    <rPh sb="333" eb="334">
      <t>タカ</t>
    </rPh>
    <rPh sb="335" eb="337">
      <t>スイジュン</t>
    </rPh>
    <rPh sb="341" eb="343">
      <t>コンゴ</t>
    </rPh>
    <rPh sb="345" eb="349">
      <t>ケイハツジギョウ</t>
    </rPh>
    <rPh sb="349" eb="350">
      <t>トウ</t>
    </rPh>
    <rPh sb="351" eb="353">
      <t>ケイゾク</t>
    </rPh>
    <rPh sb="357" eb="362">
      <t>ミセツゾクセタイ</t>
    </rPh>
    <rPh sb="363" eb="364">
      <t>タイ</t>
    </rPh>
    <rPh sb="365" eb="368">
      <t>ゲスイドウ</t>
    </rPh>
    <rPh sb="370" eb="372">
      <t>セツゾク</t>
    </rPh>
    <phoneticPr fontId="4"/>
  </si>
  <si>
    <t>〇持続可能な下水道事業とするため、使用料体系の適正化や経費削減等の取り組みに加え、施設の更新を計画的に実施し、今後も経営の安定化に努めていく。</t>
    <rPh sb="1" eb="5">
      <t>ジゾクカノウ</t>
    </rPh>
    <rPh sb="6" eb="11">
      <t>ゲスイドウジギョウ</t>
    </rPh>
    <rPh sb="17" eb="22">
      <t>シヨウリョウタイケイ</t>
    </rPh>
    <rPh sb="23" eb="26">
      <t>テキセイカ</t>
    </rPh>
    <rPh sb="27" eb="31">
      <t>ケイヒサクゲン</t>
    </rPh>
    <rPh sb="31" eb="32">
      <t>トウ</t>
    </rPh>
    <rPh sb="33" eb="34">
      <t>ト</t>
    </rPh>
    <rPh sb="35" eb="36">
      <t>ク</t>
    </rPh>
    <rPh sb="38" eb="39">
      <t>クワ</t>
    </rPh>
    <rPh sb="41" eb="43">
      <t>シセツ</t>
    </rPh>
    <rPh sb="44" eb="46">
      <t>コウシン</t>
    </rPh>
    <rPh sb="47" eb="50">
      <t>ケイカクテキ</t>
    </rPh>
    <rPh sb="51" eb="53">
      <t>ジッシ</t>
    </rPh>
    <rPh sb="55" eb="57">
      <t>コンゴ</t>
    </rPh>
    <rPh sb="58" eb="60">
      <t>ケイエイ</t>
    </rPh>
    <rPh sb="61" eb="64">
      <t>アンテイカ</t>
    </rPh>
    <rPh sb="65" eb="66">
      <t>ツト</t>
    </rPh>
    <phoneticPr fontId="4"/>
  </si>
  <si>
    <t>〇供用開始から35年が経過し、初期に整備された施設の更新時期を迎えつつあることから、ストックマネジメント計画に基づいた管路の点検調査・更新工事等の実施を進めていく必要がある。</t>
    <rPh sb="1" eb="5">
      <t>キョウヨウカイシ</t>
    </rPh>
    <rPh sb="9" eb="10">
      <t>ネン</t>
    </rPh>
    <rPh sb="11" eb="13">
      <t>ケイカ</t>
    </rPh>
    <rPh sb="15" eb="17">
      <t>ショキ</t>
    </rPh>
    <rPh sb="18" eb="20">
      <t>セイビ</t>
    </rPh>
    <rPh sb="23" eb="25">
      <t>シセツ</t>
    </rPh>
    <rPh sb="26" eb="28">
      <t>コウシン</t>
    </rPh>
    <rPh sb="28" eb="30">
      <t>ジキ</t>
    </rPh>
    <rPh sb="31" eb="32">
      <t>ムカ</t>
    </rPh>
    <rPh sb="52" eb="54">
      <t>ケイカク</t>
    </rPh>
    <rPh sb="55" eb="56">
      <t>モト</t>
    </rPh>
    <rPh sb="59" eb="61">
      <t>カンロ</t>
    </rPh>
    <rPh sb="62" eb="66">
      <t>テンケンチョウサ</t>
    </rPh>
    <rPh sb="67" eb="69">
      <t>コウシン</t>
    </rPh>
    <rPh sb="69" eb="71">
      <t>コウジ</t>
    </rPh>
    <rPh sb="71" eb="72">
      <t>トウ</t>
    </rPh>
    <rPh sb="73" eb="75">
      <t>ジッシ</t>
    </rPh>
    <rPh sb="76" eb="77">
      <t>スス</t>
    </rPh>
    <rPh sb="81" eb="83">
      <t>ヒツヨウ</t>
    </rPh>
    <rPh sb="88" eb="92">
      <t>ゲンショウケイコウ</t>
    </rPh>
    <rPh sb="99" eb="103">
      <t>ルイジダンタイ</t>
    </rPh>
    <rPh sb="103" eb="105">
      <t>ヘイキン</t>
    </rPh>
    <rPh sb="105" eb="106">
      <t>チ</t>
    </rPh>
    <rPh sb="107" eb="108">
      <t>チカ</t>
    </rPh>
    <rPh sb="109" eb="111">
      <t>スイジュン</t>
    </rPh>
    <rPh sb="118" eb="120">
      <t>コンゴ</t>
    </rPh>
    <rPh sb="121" eb="125">
      <t>スイセンカリツ</t>
    </rPh>
    <rPh sb="126" eb="128">
      <t>コウジョウ</t>
    </rPh>
    <rPh sb="128" eb="129">
      <t>トウ</t>
    </rPh>
    <rPh sb="132" eb="136">
      <t>ユウシュウスイリョウ</t>
    </rPh>
    <rPh sb="137" eb="139">
      <t>カクホ</t>
    </rPh>
    <rPh sb="140" eb="142">
      <t>メザ</t>
    </rPh>
    <rPh sb="150" eb="154">
      <t>スイセンカリツ</t>
    </rPh>
    <rPh sb="155" eb="159">
      <t>ルイジダンタイ</t>
    </rPh>
    <rPh sb="160" eb="162">
      <t>ヒカク</t>
    </rPh>
    <rPh sb="165" eb="166">
      <t>タカ</t>
    </rPh>
    <rPh sb="167" eb="169">
      <t>スイジュン</t>
    </rPh>
    <rPh sb="173" eb="175">
      <t>コンゴ</t>
    </rPh>
    <rPh sb="177" eb="181">
      <t>ケイハツジギョウ</t>
    </rPh>
    <rPh sb="181" eb="182">
      <t>トウ</t>
    </rPh>
    <rPh sb="183" eb="185">
      <t>ケイゾク</t>
    </rPh>
    <rPh sb="189" eb="194">
      <t>ミセツゾクセタイ</t>
    </rPh>
    <rPh sb="195" eb="196">
      <t>タイ</t>
    </rPh>
    <rPh sb="197" eb="200">
      <t>ゲスイドウ</t>
    </rPh>
    <rPh sb="202" eb="204">
      <t>セツゾク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</si>
</sst>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D-40CF-B56C-D5C497D24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0.19</c:v>
                </c:pt>
                <c:pt idx="2">
                  <c:v>0.23</c:v>
                </c:pt>
                <c:pt idx="3">
                  <c:v>0.21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D-40CF-B56C-D5C497D24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A-4DC4-9294-D8C98159F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59.4</c:v>
                </c:pt>
                <c:pt idx="1">
                  <c:v>59.35</c:v>
                </c:pt>
                <c:pt idx="2">
                  <c:v>58.4</c:v>
                </c:pt>
                <c:pt idx="3">
                  <c:v>58</c:v>
                </c:pt>
                <c:pt idx="4">
                  <c:v>57.42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A-4DC4-9294-D8C98159F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94.96</c:v>
                </c:pt>
                <c:pt idx="1">
                  <c:v>95.51</c:v>
                </c:pt>
                <c:pt idx="2">
                  <c:v>95.43</c:v>
                </c:pt>
                <c:pt idx="3">
                  <c:v>95.43</c:v>
                </c:pt>
                <c:pt idx="4">
                  <c:v>95.53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4-41C5-A473-95738E41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89.81</c:v>
                </c:pt>
                <c:pt idx="1">
                  <c:v>89.88</c:v>
                </c:pt>
                <c:pt idx="2">
                  <c:v>89.68</c:v>
                </c:pt>
                <c:pt idx="3">
                  <c:v>89.79</c:v>
                </c:pt>
                <c:pt idx="4">
                  <c:v>90.42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04-41C5-A473-95738E41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64.17</c:v>
                </c:pt>
                <c:pt idx="1">
                  <c:v>80</c:v>
                </c:pt>
                <c:pt idx="2">
                  <c:v>82.77</c:v>
                </c:pt>
                <c:pt idx="3">
                  <c:v>65.510000000000005</c:v>
                </c:pt>
                <c:pt idx="4">
                  <c:v>61.47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8-42D1-89BE-FA740FC17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8-42D1-89BE-FA740FC17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8-473A-8F84-74EF2D517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8-473A-8F84-74EF2D517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F-417B-B82C-627F44A0A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F-417B-B82C-627F44A0A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0-4FE2-8913-E4D3AB5F9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0-4FE2-8913-E4D3AB5F9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4-46AC-AB55-4A5484ECE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4-46AC-AB55-4A5484ECE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185.79</c:v>
                </c:pt>
                <c:pt idx="1">
                  <c:v>174.22</c:v>
                </c:pt>
                <c:pt idx="2">
                  <c:v>167.44</c:v>
                </c:pt>
                <c:pt idx="3">
                  <c:v>150.81</c:v>
                </c:pt>
                <c:pt idx="4">
                  <c:v>158.86000000000001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4-4A2D-9B19-4DB804D7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862.87</c:v>
                </c:pt>
                <c:pt idx="1">
                  <c:v>716.96</c:v>
                </c:pt>
                <c:pt idx="2">
                  <c:v>799.11</c:v>
                </c:pt>
                <c:pt idx="3">
                  <c:v>768.62</c:v>
                </c:pt>
                <c:pt idx="4">
                  <c:v>789.44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4-4A2D-9B19-4DB804D7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95.75</c:v>
                </c:pt>
                <c:pt idx="1">
                  <c:v>93.19</c:v>
                </c:pt>
                <c:pt idx="2">
                  <c:v>96.53</c:v>
                </c:pt>
                <c:pt idx="3">
                  <c:v>97.77</c:v>
                </c:pt>
                <c:pt idx="4">
                  <c:v>97.73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CB5-BB92-F7666C9B3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85.39</c:v>
                </c:pt>
                <c:pt idx="1">
                  <c:v>88.09</c:v>
                </c:pt>
                <c:pt idx="2">
                  <c:v>87.69</c:v>
                </c:pt>
                <c:pt idx="3">
                  <c:v>88.06</c:v>
                </c:pt>
                <c:pt idx="4">
                  <c:v>87.29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1-4CB5-BB92-F7666C9B3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186.59</c:v>
                </c:pt>
                <c:pt idx="1">
                  <c:v>195.56</c:v>
                </c:pt>
                <c:pt idx="2">
                  <c:v>188.65</c:v>
                </c:pt>
                <c:pt idx="3">
                  <c:v>179.1</c:v>
                </c:pt>
                <c:pt idx="4">
                  <c:v>177.48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0B5-B9F9-870C8F61C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188.79</c:v>
                </c:pt>
                <c:pt idx="1">
                  <c:v>181.8</c:v>
                </c:pt>
                <c:pt idx="2">
                  <c:v>180.07</c:v>
                </c:pt>
                <c:pt idx="3">
                  <c:v>179.32</c:v>
                </c:pt>
                <c:pt idx="4">
                  <c:v>176.67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F-40B5-B9F9-870C8F61C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view="pageBreakPreview" topLeftCell="N1" zoomScale="70" zoomScaleNormal="100" zoomScaleSheetLayoutView="7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宮城県　大河原町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23710</v>
      </c>
      <c r="AM8" s="69"/>
      <c r="AN8" s="69"/>
      <c r="AO8" s="69"/>
      <c r="AP8" s="69"/>
      <c r="AQ8" s="69"/>
      <c r="AR8" s="69"/>
      <c r="AS8" s="69"/>
      <c r="AT8" s="68">
        <f>データ!T6</f>
        <v>24.99</v>
      </c>
      <c r="AU8" s="68"/>
      <c r="AV8" s="68"/>
      <c r="AW8" s="68"/>
      <c r="AX8" s="68"/>
      <c r="AY8" s="68"/>
      <c r="AZ8" s="68"/>
      <c r="BA8" s="68"/>
      <c r="BB8" s="68">
        <f>データ!U6</f>
        <v>948.78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94.18</v>
      </c>
      <c r="Q10" s="68"/>
      <c r="R10" s="68"/>
      <c r="S10" s="68"/>
      <c r="T10" s="68"/>
      <c r="U10" s="68"/>
      <c r="V10" s="68"/>
      <c r="W10" s="68">
        <f>データ!Q6</f>
        <v>113.77</v>
      </c>
      <c r="X10" s="68"/>
      <c r="Y10" s="68"/>
      <c r="Z10" s="68"/>
      <c r="AA10" s="68"/>
      <c r="AB10" s="68"/>
      <c r="AC10" s="68"/>
      <c r="AD10" s="69">
        <f>データ!R6</f>
        <v>3080</v>
      </c>
      <c r="AE10" s="69"/>
      <c r="AF10" s="69"/>
      <c r="AG10" s="69"/>
      <c r="AH10" s="69"/>
      <c r="AI10" s="69"/>
      <c r="AJ10" s="69"/>
      <c r="AK10" s="2"/>
      <c r="AL10" s="69">
        <f>データ!V6</f>
        <v>22248</v>
      </c>
      <c r="AM10" s="69"/>
      <c r="AN10" s="69"/>
      <c r="AO10" s="69"/>
      <c r="AP10" s="69"/>
      <c r="AQ10" s="69"/>
      <c r="AR10" s="69"/>
      <c r="AS10" s="69"/>
      <c r="AT10" s="68">
        <f>データ!W6</f>
        <v>5.8</v>
      </c>
      <c r="AU10" s="68"/>
      <c r="AV10" s="68"/>
      <c r="AW10" s="68"/>
      <c r="AX10" s="68"/>
      <c r="AY10" s="68"/>
      <c r="AZ10" s="68"/>
      <c r="BA10" s="68"/>
      <c r="BB10" s="68">
        <f>データ!X6</f>
        <v>3835.86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43</v>
      </c>
      <c r="N86" s="26" t="s">
        <v>43</v>
      </c>
      <c r="O86" s="26" t="str">
        <f>データ!EO6</f>
        <v>【0.22】</v>
      </c>
    </row>
  </sheetData>
  <sheetProtection algorithmName="SHA-512" hashValue="sv+V73/JUQ8z84NTeA5nLOOdJk225EE9MeaxU3sSSSAj49+C29+CIpOAz7748he+wcbWqvG3Kd+7tHtkax+4vQ==" saltValue="amaTfvzvJcxP8ZppL74V9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43214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大河原町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94.18</v>
      </c>
      <c r="Q6" s="34">
        <f t="shared" si="3"/>
        <v>113.77</v>
      </c>
      <c r="R6" s="34">
        <f t="shared" si="3"/>
        <v>3080</v>
      </c>
      <c r="S6" s="34">
        <f t="shared" si="3"/>
        <v>23710</v>
      </c>
      <c r="T6" s="34">
        <f t="shared" si="3"/>
        <v>24.99</v>
      </c>
      <c r="U6" s="34">
        <f t="shared" si="3"/>
        <v>948.78</v>
      </c>
      <c r="V6" s="34">
        <f t="shared" si="3"/>
        <v>22248</v>
      </c>
      <c r="W6" s="34">
        <f t="shared" si="3"/>
        <v>5.8</v>
      </c>
      <c r="X6" s="34">
        <f t="shared" si="3"/>
        <v>3835.86</v>
      </c>
      <c r="Y6" s="35">
        <f>IF(Y7="",NA(),Y7)</f>
        <v>64.17</v>
      </c>
      <c r="Z6" s="35">
        <f t="shared" ref="Z6:AH6" si="4">IF(Z7="",NA(),Z7)</f>
        <v>80</v>
      </c>
      <c r="AA6" s="35">
        <f t="shared" si="4"/>
        <v>82.77</v>
      </c>
      <c r="AB6" s="35">
        <f t="shared" si="4"/>
        <v>65.510000000000005</v>
      </c>
      <c r="AC6" s="35">
        <f t="shared" si="4"/>
        <v>61.47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185.79</v>
      </c>
      <c r="BG6" s="35">
        <f t="shared" ref="BG6:BO6" si="7">IF(BG7="",NA(),BG7)</f>
        <v>174.22</v>
      </c>
      <c r="BH6" s="35">
        <f t="shared" si="7"/>
        <v>167.44</v>
      </c>
      <c r="BI6" s="35">
        <f t="shared" si="7"/>
        <v>150.81</v>
      </c>
      <c r="BJ6" s="35">
        <f t="shared" si="7"/>
        <v>158.86000000000001</v>
      </c>
      <c r="BK6" s="35">
        <f t="shared" si="7"/>
        <v>862.87</v>
      </c>
      <c r="BL6" s="35">
        <f t="shared" si="7"/>
        <v>716.96</v>
      </c>
      <c r="BM6" s="35">
        <f t="shared" si="7"/>
        <v>799.11</v>
      </c>
      <c r="BN6" s="35">
        <f t="shared" si="7"/>
        <v>768.62</v>
      </c>
      <c r="BO6" s="35">
        <f t="shared" si="7"/>
        <v>789.44</v>
      </c>
      <c r="BP6" s="34" t="str">
        <f>IF(BP7="","",IF(BP7="-","【-】","【"&amp;SUBSTITUTE(TEXT(BP7,"#,##0.00"),"-","△")&amp;"】"))</f>
        <v>【682.51】</v>
      </c>
      <c r="BQ6" s="35">
        <f>IF(BQ7="",NA(),BQ7)</f>
        <v>95.75</v>
      </c>
      <c r="BR6" s="35">
        <f t="shared" ref="BR6:BZ6" si="8">IF(BR7="",NA(),BR7)</f>
        <v>93.19</v>
      </c>
      <c r="BS6" s="35">
        <f t="shared" si="8"/>
        <v>96.53</v>
      </c>
      <c r="BT6" s="35">
        <f t="shared" si="8"/>
        <v>97.77</v>
      </c>
      <c r="BU6" s="35">
        <f t="shared" si="8"/>
        <v>97.73</v>
      </c>
      <c r="BV6" s="35">
        <f t="shared" si="8"/>
        <v>85.39</v>
      </c>
      <c r="BW6" s="35">
        <f t="shared" si="8"/>
        <v>88.09</v>
      </c>
      <c r="BX6" s="35">
        <f t="shared" si="8"/>
        <v>87.69</v>
      </c>
      <c r="BY6" s="35">
        <f t="shared" si="8"/>
        <v>88.06</v>
      </c>
      <c r="BZ6" s="35">
        <f t="shared" si="8"/>
        <v>87.29</v>
      </c>
      <c r="CA6" s="34" t="str">
        <f>IF(CA7="","",IF(CA7="-","【-】","【"&amp;SUBSTITUTE(TEXT(CA7,"#,##0.00"),"-","△")&amp;"】"))</f>
        <v>【100.34】</v>
      </c>
      <c r="CB6" s="35">
        <f>IF(CB7="",NA(),CB7)</f>
        <v>186.59</v>
      </c>
      <c r="CC6" s="35">
        <f t="shared" ref="CC6:CK6" si="9">IF(CC7="",NA(),CC7)</f>
        <v>195.56</v>
      </c>
      <c r="CD6" s="35">
        <f t="shared" si="9"/>
        <v>188.65</v>
      </c>
      <c r="CE6" s="35">
        <f t="shared" si="9"/>
        <v>179.1</v>
      </c>
      <c r="CF6" s="35">
        <f t="shared" si="9"/>
        <v>177.48</v>
      </c>
      <c r="CG6" s="35">
        <f t="shared" si="9"/>
        <v>188.79</v>
      </c>
      <c r="CH6" s="35">
        <f t="shared" si="9"/>
        <v>181.8</v>
      </c>
      <c r="CI6" s="35">
        <f t="shared" si="9"/>
        <v>180.07</v>
      </c>
      <c r="CJ6" s="35">
        <f t="shared" si="9"/>
        <v>179.32</v>
      </c>
      <c r="CK6" s="35">
        <f t="shared" si="9"/>
        <v>176.67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59.4</v>
      </c>
      <c r="CS6" s="35">
        <f t="shared" si="10"/>
        <v>59.35</v>
      </c>
      <c r="CT6" s="35">
        <f t="shared" si="10"/>
        <v>58.4</v>
      </c>
      <c r="CU6" s="35">
        <f t="shared" si="10"/>
        <v>58</v>
      </c>
      <c r="CV6" s="35">
        <f t="shared" si="10"/>
        <v>57.42</v>
      </c>
      <c r="CW6" s="34" t="str">
        <f>IF(CW7="","",IF(CW7="-","【-】","【"&amp;SUBSTITUTE(TEXT(CW7,"#,##0.00"),"-","△")&amp;"】"))</f>
        <v>【59.64】</v>
      </c>
      <c r="CX6" s="35">
        <f>IF(CX7="",NA(),CX7)</f>
        <v>94.96</v>
      </c>
      <c r="CY6" s="35">
        <f t="shared" ref="CY6:DG6" si="11">IF(CY7="",NA(),CY7)</f>
        <v>95.51</v>
      </c>
      <c r="CZ6" s="35">
        <f t="shared" si="11"/>
        <v>95.43</v>
      </c>
      <c r="DA6" s="35">
        <f t="shared" si="11"/>
        <v>95.43</v>
      </c>
      <c r="DB6" s="35">
        <f t="shared" si="11"/>
        <v>95.53</v>
      </c>
      <c r="DC6" s="35">
        <f t="shared" si="11"/>
        <v>89.81</v>
      </c>
      <c r="DD6" s="35">
        <f t="shared" si="11"/>
        <v>89.88</v>
      </c>
      <c r="DE6" s="35">
        <f t="shared" si="11"/>
        <v>89.68</v>
      </c>
      <c r="DF6" s="35">
        <f t="shared" si="11"/>
        <v>89.79</v>
      </c>
      <c r="DG6" s="35">
        <f t="shared" si="11"/>
        <v>90.42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0.19</v>
      </c>
      <c r="EL6" s="35">
        <f t="shared" si="14"/>
        <v>0.23</v>
      </c>
      <c r="EM6" s="35">
        <f t="shared" si="14"/>
        <v>0.21</v>
      </c>
      <c r="EN6" s="35">
        <f t="shared" si="14"/>
        <v>0.17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43214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94.18</v>
      </c>
      <c r="Q7" s="38">
        <v>113.77</v>
      </c>
      <c r="R7" s="38">
        <v>3080</v>
      </c>
      <c r="S7" s="38">
        <v>23710</v>
      </c>
      <c r="T7" s="38">
        <v>24.99</v>
      </c>
      <c r="U7" s="38">
        <v>948.78</v>
      </c>
      <c r="V7" s="38">
        <v>22248</v>
      </c>
      <c r="W7" s="38">
        <v>5.8</v>
      </c>
      <c r="X7" s="38">
        <v>3835.86</v>
      </c>
      <c r="Y7" s="38">
        <v>64.17</v>
      </c>
      <c r="Z7" s="38">
        <v>80</v>
      </c>
      <c r="AA7" s="38">
        <v>82.77</v>
      </c>
      <c r="AB7" s="38">
        <v>65.510000000000005</v>
      </c>
      <c r="AC7" s="38">
        <v>61.47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185.79</v>
      </c>
      <c r="BG7" s="38">
        <v>174.22</v>
      </c>
      <c r="BH7" s="38">
        <v>167.44</v>
      </c>
      <c r="BI7" s="38">
        <v>150.81</v>
      </c>
      <c r="BJ7" s="38">
        <v>158.86000000000001</v>
      </c>
      <c r="BK7" s="38">
        <v>862.87</v>
      </c>
      <c r="BL7" s="38">
        <v>716.96</v>
      </c>
      <c r="BM7" s="38">
        <v>799.11</v>
      </c>
      <c r="BN7" s="38">
        <v>768.62</v>
      </c>
      <c r="BO7" s="38">
        <v>789.44</v>
      </c>
      <c r="BP7" s="38">
        <v>682.51</v>
      </c>
      <c r="BQ7" s="38">
        <v>95.75</v>
      </c>
      <c r="BR7" s="38">
        <v>93.19</v>
      </c>
      <c r="BS7" s="38">
        <v>96.53</v>
      </c>
      <c r="BT7" s="38">
        <v>97.77</v>
      </c>
      <c r="BU7" s="38">
        <v>97.73</v>
      </c>
      <c r="BV7" s="38">
        <v>85.39</v>
      </c>
      <c r="BW7" s="38">
        <v>88.09</v>
      </c>
      <c r="BX7" s="38">
        <v>87.69</v>
      </c>
      <c r="BY7" s="38">
        <v>88.06</v>
      </c>
      <c r="BZ7" s="38">
        <v>87.29</v>
      </c>
      <c r="CA7" s="38">
        <v>100.34</v>
      </c>
      <c r="CB7" s="38">
        <v>186.59</v>
      </c>
      <c r="CC7" s="38">
        <v>195.56</v>
      </c>
      <c r="CD7" s="38">
        <v>188.65</v>
      </c>
      <c r="CE7" s="38">
        <v>179.1</v>
      </c>
      <c r="CF7" s="38">
        <v>177.48</v>
      </c>
      <c r="CG7" s="38">
        <v>188.79</v>
      </c>
      <c r="CH7" s="38">
        <v>181.8</v>
      </c>
      <c r="CI7" s="38">
        <v>180.07</v>
      </c>
      <c r="CJ7" s="38">
        <v>179.32</v>
      </c>
      <c r="CK7" s="38">
        <v>176.67</v>
      </c>
      <c r="CL7" s="38">
        <v>136.15</v>
      </c>
      <c r="CM7" s="38" t="s">
        <v>103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59.4</v>
      </c>
      <c r="CS7" s="38">
        <v>59.35</v>
      </c>
      <c r="CT7" s="38">
        <v>58.4</v>
      </c>
      <c r="CU7" s="38">
        <v>58</v>
      </c>
      <c r="CV7" s="38">
        <v>57.42</v>
      </c>
      <c r="CW7" s="38">
        <v>59.64</v>
      </c>
      <c r="CX7" s="38">
        <v>94.96</v>
      </c>
      <c r="CY7" s="38">
        <v>95.51</v>
      </c>
      <c r="CZ7" s="38">
        <v>95.43</v>
      </c>
      <c r="DA7" s="38">
        <v>95.43</v>
      </c>
      <c r="DB7" s="38">
        <v>95.53</v>
      </c>
      <c r="DC7" s="38">
        <v>89.81</v>
      </c>
      <c r="DD7" s="38">
        <v>89.88</v>
      </c>
      <c r="DE7" s="38">
        <v>89.68</v>
      </c>
      <c r="DF7" s="38">
        <v>89.79</v>
      </c>
      <c r="DG7" s="38">
        <v>90.42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0.19</v>
      </c>
      <c r="EL7" s="38">
        <v>0.23</v>
      </c>
      <c r="EM7" s="38">
        <v>0.21</v>
      </c>
      <c r="EN7" s="38">
        <v>0.17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112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橋本　光</cp:lastModifiedBy>
  <dcterms:created xsi:type="dcterms:W3CDTF">2020-12-04T02:42:38Z</dcterms:created>
  <dcterms:modified xsi:type="dcterms:W3CDTF">2021-01-27T06:26:03Z</dcterms:modified>
  <cp:category/>
</cp:coreProperties>
</file>