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92302\Desktop\"/>
    </mc:Choice>
  </mc:AlternateContent>
  <xr:revisionPtr revIDLastSave="0" documentId="13_ncr:1_{CEF6C65B-3785-4EC8-8D42-3297AA9C92EE}" xr6:coauthVersionLast="46" xr6:coauthVersionMax="46" xr10:uidLastSave="{00000000-0000-0000-0000-000000000000}"/>
  <workbookProtection workbookAlgorithmName="SHA-512" workbookHashValue="v3XcjyugQOXyR/Sa7Txae3n4mMWskY5tTbylGoY7UcHaaWAJQp8cnxjllJ0/LanRLwk8Z+p36SHOjyUjjm3Agg==" workbookSaltValue="j0l7vl+GXOxXeB4u40ZjI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P10" i="4" s="1"/>
  <c r="O6" i="5"/>
  <c r="N6" i="5"/>
  <c r="M6" i="5"/>
  <c r="AD8" i="4" s="1"/>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E85" i="4"/>
  <c r="BB10" i="4"/>
  <c r="AT10" i="4"/>
  <c r="AL10" i="4"/>
  <c r="I10" i="4"/>
  <c r="B10" i="4"/>
  <c r="AT8" i="4"/>
  <c r="W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<sst xmlns="http://schemas.openxmlformats.org/spreadsheetml/2006/main" count="228" uniqueCount="114">
  <si>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</si>
  <si>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</si>
  <si>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</si>
  <si>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</si>
  <si>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</si>
  <si>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</si>
  <si>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</si>
  <si>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</si>
  <si>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</si>
  <si>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</si>
  <si>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</si>
  <si>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</si>
  <si>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</si>
  <si>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</si>
  <si>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</si>
  <si>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</si>
  <si>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</si>
  <si>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</si>
  <si>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</si>
  <si>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</si>
  <si>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</si>
  <si>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</si>
  <si>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</si>
  <si>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</si>
  <si>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</si>
  <si>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</si>
  <si>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</si>
  <si>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</si>
  <si>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</si>
  <si>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</si>
  <si>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</si>
  <si>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</si>
  <si>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</si>
  <si>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</si>
  <si>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</si>
  <si>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</si>
  <si>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</si>
  <si>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</si>
  <si>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</si>
  <si>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</si>
  <si>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</si>
  <si>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</si>
  <si>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</si>
  <si>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</si>
  <si>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</si>
  <si>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</si>
  <si>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</si>
  <si>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</si>
  <si>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</si>
  <si>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</si>
  <si>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</si>
  <si>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</si>
  <si>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</si>
  <si>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</si>
  <si>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</si>
  <si>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</si>
  <si>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</si>
  <si>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</si>
  <si>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</si>
  <si>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</si>
  <si>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</si>
  <si>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</si>
  <si>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</si>
  <si>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</si>
  <si>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</si>
  <si>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</si>
  <si>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</si>
  <si>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</si>
  <si>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</si>
  <si>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</si>
  <si>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</si>
  <si>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</si>
  <si>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</si>
  <si>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</si>
  <si>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</si>
  <si>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</si>
  <si>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</si>
  <si>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</si>
  <si>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</si>
  <si>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</si>
  <si>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</si>
  <si>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</si>
  <si>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</si>
  <si>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</si>
  <si>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</si>
  <si>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</si>
  <si>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</si>
  <si>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</si>
  <si>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</si>
  <si>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</si>
  <si>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</si>
  <si>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</si>
  <si>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</si>
  <si>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</si>
  <si>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</si>
  <si>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</si>
  <si>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</si>
  <si>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</si>
  <si>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</si>
  <si>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</si>
  <si>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</si>
  <si>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</si>
  <si>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</si>
  <si>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</si>
  <si>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</si>
  <si>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</si>
  <si>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</si>
  <si>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</si>
  <si>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</si>
  <si>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</si>
  <si>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</si>
  <si>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時点においては安定的な事業経営状況であると言えるが、将来的には人口減による収益の減少や、更新費用の増大等、経営状況に影響を及ぼす事態が想定される。経営戦略策定により分析した状況を加味し、長期的な経営の見通しを立て、安定的な事業継続を進めていく。</t>
    <rPh sb="1" eb="2">
      <t>ゲン</t>
    </rPh>
    <rPh sb="2" eb="4">
      <t>ジテン</t>
    </rPh>
    <rPh sb="9" eb="11">
      <t>アンテイ</t>
    </rPh>
    <rPh sb="11" eb="12">
      <t>テキ</t>
    </rPh>
    <rPh sb="13" eb="15">
      <t>ジギョウ</t>
    </rPh>
    <rPh sb="15" eb="17">
      <t>ケイエイ</t>
    </rPh>
    <rPh sb="17" eb="19">
      <t>ジョウキョウ</t>
    </rPh>
    <rPh sb="23" eb="24">
      <t>イ</t>
    </rPh>
    <rPh sb="28" eb="31">
      <t>ショウライテキ</t>
    </rPh>
    <rPh sb="33" eb="35">
      <t>ジンコウ</t>
    </rPh>
    <rPh sb="39" eb="41">
      <t>シュウエキ</t>
    </rPh>
    <rPh sb="42" eb="44">
      <t>ゲンショウ</t>
    </rPh>
    <rPh sb="46" eb="48">
      <t>コウシン</t>
    </rPh>
    <rPh sb="48" eb="50">
      <t>ヒヨウ</t>
    </rPh>
    <rPh sb="51" eb="53">
      <t>ゾウダイ</t>
    </rPh>
    <rPh sb="53" eb="54">
      <t>トウ</t>
    </rPh>
    <rPh sb="55" eb="57">
      <t>ケイエイ</t>
    </rPh>
    <rPh sb="57" eb="59">
      <t>ジョウキョウ</t>
    </rPh>
    <rPh sb="60" eb="62">
      <t>エイキョウ</t>
    </rPh>
    <rPh sb="63" eb="64">
      <t>オヨ</t>
    </rPh>
    <rPh sb="66" eb="68">
      <t>ジタイ</t>
    </rPh>
    <rPh sb="69" eb="71">
      <t>ソウテイ</t>
    </rPh>
    <rPh sb="75" eb="77">
      <t>ケイエイ</t>
    </rPh>
    <rPh sb="77" eb="79">
      <t>センリャク</t>
    </rPh>
    <rPh sb="79" eb="81">
      <t>サクテイ</t>
    </rPh>
    <rPh sb="84" eb="86">
      <t>ブンセキ</t>
    </rPh>
    <rPh sb="88" eb="90">
      <t>ジョウキョウ</t>
    </rPh>
    <rPh sb="91" eb="93">
      <t>カミ</t>
    </rPh>
    <rPh sb="95" eb="98">
      <t>チョウキテキ</t>
    </rPh>
    <rPh sb="99" eb="101">
      <t>ケイエイ</t>
    </rPh>
    <rPh sb="102" eb="104">
      <t>ミトオ</t>
    </rPh>
    <rPh sb="106" eb="107">
      <t>タ</t>
    </rPh>
    <rPh sb="109" eb="111">
      <t>アンテイ</t>
    </rPh>
    <rPh sb="111" eb="112">
      <t>テキ</t>
    </rPh>
    <rPh sb="113" eb="115">
      <t>ジギョウ</t>
    </rPh>
    <rPh sb="115" eb="117">
      <t>ケイゾク</t>
    </rPh>
    <rPh sb="118" eb="119">
      <t>スス</t>
    </rPh>
    <phoneticPr fontId="4"/>
  </si>
  <si>
    <t>◆有形固定資産減価償却率は類似団体平均値と比較し下回っている。引き続き、将来的な施設更新を考慮し、計画的な更新事業を進めていく。　　　　　　　◆管路経年化率は、類似団体平均値よりも下回っている。引き続き計画的な管路更新を進めていく。　　　◆管路更新率は類似団体と比較し大きく上回っている。引き続き計画的な管路更新を進めていく。</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ヒカク</t>
    </rPh>
    <rPh sb="24" eb="26">
      <t>シタマワ</t>
    </rPh>
    <rPh sb="31" eb="32">
      <t>ヒ</t>
    </rPh>
    <rPh sb="33" eb="34">
      <t>ツヅ</t>
    </rPh>
    <rPh sb="36" eb="39">
      <t>ショウライテキ</t>
    </rPh>
    <rPh sb="40" eb="42">
      <t>シセツ</t>
    </rPh>
    <rPh sb="42" eb="44">
      <t>コウシン</t>
    </rPh>
    <rPh sb="45" eb="47">
      <t>コウリョ</t>
    </rPh>
    <rPh sb="49" eb="51">
      <t>ケイカク</t>
    </rPh>
    <rPh sb="51" eb="52">
      <t>テキ</t>
    </rPh>
    <rPh sb="53" eb="55">
      <t>コウシン</t>
    </rPh>
    <rPh sb="55" eb="57">
      <t>ジギョウ</t>
    </rPh>
    <rPh sb="58" eb="59">
      <t>スス</t>
    </rPh>
    <rPh sb="72" eb="74">
      <t>カンロ</t>
    </rPh>
    <rPh sb="74" eb="76">
      <t>ケイネン</t>
    </rPh>
    <rPh sb="76" eb="77">
      <t>カ</t>
    </rPh>
    <rPh sb="77" eb="78">
      <t>リツ</t>
    </rPh>
    <rPh sb="80" eb="82">
      <t>ルイジ</t>
    </rPh>
    <rPh sb="82" eb="84">
      <t>ダンタイ</t>
    </rPh>
    <rPh sb="84" eb="86">
      <t>ヘイキン</t>
    </rPh>
    <rPh sb="86" eb="87">
      <t>チ</t>
    </rPh>
    <rPh sb="90" eb="92">
      <t>シタマワ</t>
    </rPh>
    <rPh sb="97" eb="98">
      <t>ヒ</t>
    </rPh>
    <rPh sb="99" eb="100">
      <t>ツヅ</t>
    </rPh>
    <rPh sb="101" eb="104">
      <t>ケイカクテキ</t>
    </rPh>
    <rPh sb="105" eb="107">
      <t>カンロ</t>
    </rPh>
    <rPh sb="107" eb="109">
      <t>コウシン</t>
    </rPh>
    <rPh sb="110" eb="111">
      <t>スス</t>
    </rPh>
    <rPh sb="120" eb="122">
      <t>カンロ</t>
    </rPh>
    <rPh sb="122" eb="124">
      <t>コウシン</t>
    </rPh>
    <rPh sb="124" eb="125">
      <t>リツ</t>
    </rPh>
    <rPh sb="126" eb="128">
      <t>ルイジ</t>
    </rPh>
    <rPh sb="128" eb="130">
      <t>ダンタイ</t>
    </rPh>
    <rPh sb="131" eb="133">
      <t>ヒカク</t>
    </rPh>
    <rPh sb="134" eb="135">
      <t>オオ</t>
    </rPh>
    <rPh sb="137" eb="139">
      <t>ウワマワ</t>
    </rPh>
    <rPh sb="144" eb="145">
      <t>ヒ</t>
    </rPh>
    <rPh sb="146" eb="147">
      <t>ツヅ</t>
    </rPh>
    <rPh sb="148" eb="150">
      <t>ケイカク</t>
    </rPh>
    <rPh sb="150" eb="151">
      <t>テキ</t>
    </rPh>
    <rPh sb="152" eb="154">
      <t>カンロ</t>
    </rPh>
    <rPh sb="154" eb="156">
      <t>コウシン</t>
    </rPh>
    <rPh sb="157" eb="158">
      <t>スス</t>
    </rPh>
    <phoneticPr fontId="4"/>
  </si>
  <si>
    <t>◆経常収支比率は前年度より低くなったが、継続して100%以上で推移しており、単年度収支の黒字を確保している。引き続き健全経営を維持していく。　　　　　　　◆企業債残高対給水収益比率は、類似団体平均値と比較しても低い水準であり、給水収益に対する適切な投資規模となっている。　　　　　　　　　　　　◆料金回収率は、給水原価の上昇により前年度比較では低下したが、100%を上回っている。継続して未収額の縮減を図り、収益の確保に努める。　　　　　　◆給水原価が類似団体平均値よりも高い水準となっているのは、計画的な更新工事等を実施してきたことにより減価償却費等の経常費用が比較的大きいことが要因のひとつと考えられる。経営のバランスを考慮し、効率的な事業執行に努めていく。　　　　　　　　　　　　　　　　　　　　　　　　　　　　　　　　◆施設利用率は類似団体平均値よりも高い水準で推移しており、適切な施設規模を維持している。　　　　◆有収率は前年度と比較し低下したが、類似団体平均値を上回っている。継続的な漏水調査の実施等により、更なる向上に努める必要がある。　　　　　　　　　　　　　　　</t>
    <rPh sb="150" eb="152">
      <t>カイシュウ</t>
    </rPh>
    <rPh sb="249" eb="252">
      <t>ケイカクテキ</t>
    </rPh>
    <rPh sb="253" eb="255">
      <t>コウシン</t>
    </rPh>
    <rPh sb="255" eb="257">
      <t>コウジ</t>
    </rPh>
    <rPh sb="257" eb="258">
      <t>トウ</t>
    </rPh>
    <rPh sb="259" eb="261">
      <t>ジッシ</t>
    </rPh>
    <rPh sb="270" eb="272">
      <t>ゲンカ</t>
    </rPh>
    <rPh sb="272" eb="274">
      <t>ショウキャク</t>
    </rPh>
    <rPh sb="274" eb="275">
      <t>ヒ</t>
    </rPh>
    <rPh sb="275" eb="276">
      <t>トウ</t>
    </rPh>
    <rPh sb="277" eb="279">
      <t>ケイジョウ</t>
    </rPh>
    <rPh sb="279" eb="281">
      <t>ヒヨウ</t>
    </rPh>
    <rPh sb="282" eb="285">
      <t>ヒカクテキ</t>
    </rPh>
    <rPh sb="285" eb="286">
      <t>オオ</t>
    </rPh>
    <rPh sb="291" eb="293">
      <t>ヨウイン</t>
    </rPh>
    <rPh sb="298" eb="299">
      <t>カンガ</t>
    </rPh>
    <rPh sb="304" eb="306">
      <t>ケイエイ</t>
    </rPh>
    <rPh sb="312" eb="314">
      <t>コウリョ</t>
    </rPh>
    <rPh sb="320" eb="32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</si>
</sst>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1.1599999999999999</c:v>
                </c:pt>
                <c:pt idx="1">
                  <c:v>0.13</c:v>
                </c:pt>
                <c:pt idx="2">
                  <c:v>0.91</c:v>
                </c:pt>
                <c:pt idx="3">
                  <c:v>0.63</c:v>
                </c:pt>
                <c:pt idx="4">
                  <c:v>1.37</c:v>
                </c:pt>
              </c:numCache>
            </c:numRef>
          </c:val>
          <c:extLst>
            <c:ext xmlns:c16="http://schemas.microsoft.com/office/drawing/2014/chart" uri="{C3380CC4-5D6E-409C-BE32-E72D297353CC}">
              <c16:uniqueId val="{00000000-6F70-41AE-9439-A8C1AAB00DD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F70-41AE-9439-A8C1AAB00DD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70.67</c:v>
                </c:pt>
                <c:pt idx="1">
                  <c:v>70.06</c:v>
                </c:pt>
                <c:pt idx="2">
                  <c:v>70.78</c:v>
                </c:pt>
                <c:pt idx="3">
                  <c:v>69.819999999999993</c:v>
                </c:pt>
                <c:pt idx="4">
                  <c:v>69.39</c:v>
                </c:pt>
              </c:numCache>
            </c:numRef>
          </c:val>
          <c:extLst>
            <c:ext xmlns:c16="http://schemas.microsoft.com/office/drawing/2014/chart" uri="{C3380CC4-5D6E-409C-BE32-E72D297353CC}">
              <c16:uniqueId val="{00000000-AD03-4FA6-9CF4-6E36A72324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AD03-4FA6-9CF4-6E36A72324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88.9</c:v>
                </c:pt>
                <c:pt idx="1">
                  <c:v>90.07</c:v>
                </c:pt>
                <c:pt idx="2">
                  <c:v>89.27</c:v>
                </c:pt>
                <c:pt idx="3">
                  <c:v>89.93</c:v>
                </c:pt>
                <c:pt idx="4">
                  <c:v>89.11</c:v>
                </c:pt>
              </c:numCache>
            </c:numRef>
          </c:val>
          <c:extLst>
            <c:ext xmlns:c16="http://schemas.microsoft.com/office/drawing/2014/chart" uri="{C3380CC4-5D6E-409C-BE32-E72D297353CC}">
              <c16:uniqueId val="{00000000-7C76-44A7-97C2-0703F952F8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C76-44A7-97C2-0703F952F8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120.81</c:v>
                </c:pt>
                <c:pt idx="1">
                  <c:v>128.33000000000001</c:v>
                </c:pt>
                <c:pt idx="2">
                  <c:v>121.99</c:v>
                </c:pt>
                <c:pt idx="3">
                  <c:v>133.97999999999999</c:v>
                </c:pt>
                <c:pt idx="4">
                  <c:v>115.19</c:v>
                </c:pt>
              </c:numCache>
            </c:numRef>
          </c:val>
          <c:extLst>
            <c:ext xmlns:c16="http://schemas.microsoft.com/office/drawing/2014/chart" uri="{C3380CC4-5D6E-409C-BE32-E72D297353CC}">
              <c16:uniqueId val="{00000000-F437-449E-B1F8-2677491FB7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437-449E-B1F8-2677491FB7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42.61</c:v>
                </c:pt>
                <c:pt idx="1">
                  <c:v>40.450000000000003</c:v>
                </c:pt>
                <c:pt idx="2">
                  <c:v>42.15</c:v>
                </c:pt>
                <c:pt idx="3">
                  <c:v>43.62</c:v>
                </c:pt>
                <c:pt idx="4">
                  <c:v>45.16</c:v>
                </c:pt>
              </c:numCache>
            </c:numRef>
          </c:val>
          <c:extLst>
            <c:ext xmlns:c16="http://schemas.microsoft.com/office/drawing/2014/chart" uri="{C3380CC4-5D6E-409C-BE32-E72D297353CC}">
              <c16:uniqueId val="{00000000-4078-4704-A66F-F77F6EA024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078-4704-A66F-F77F6EA024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9.5399999999999991</c:v>
                </c:pt>
                <c:pt idx="1">
                  <c:v>13.32</c:v>
                </c:pt>
                <c:pt idx="2">
                  <c:v>13.52</c:v>
                </c:pt>
                <c:pt idx="3">
                  <c:v>13.17</c:v>
                </c:pt>
                <c:pt idx="4">
                  <c:v>12.05</c:v>
                </c:pt>
              </c:numCache>
            </c:numRef>
          </c:val>
          <c:extLst>
            <c:ext xmlns:c16="http://schemas.microsoft.com/office/drawing/2014/chart" uri="{C3380CC4-5D6E-409C-BE32-E72D297353CC}">
              <c16:uniqueId val="{00000000-9EED-4992-BA54-566126E5C9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9EED-4992-BA54-566126E5C9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71-4E23-B280-6A7DE41CC7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B371-4E23-B280-6A7DE41CC7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958.31</c:v>
                </c:pt>
                <c:pt idx="1">
                  <c:v>962.8</c:v>
                </c:pt>
                <c:pt idx="2">
                  <c:v>864.26</c:v>
                </c:pt>
                <c:pt idx="3">
                  <c:v>1076.1400000000001</c:v>
                </c:pt>
                <c:pt idx="4">
                  <c:v>1128.9100000000001</c:v>
                </c:pt>
              </c:numCache>
            </c:numRef>
          </c:val>
          <c:extLst>
            <c:ext xmlns:c16="http://schemas.microsoft.com/office/drawing/2014/chart" uri="{C3380CC4-5D6E-409C-BE32-E72D297353CC}">
              <c16:uniqueId val="{00000000-A340-41C5-B026-345D91648D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A340-41C5-B026-345D91648D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265.99</c:v>
                </c:pt>
                <c:pt idx="1">
                  <c:v>305.73</c:v>
                </c:pt>
                <c:pt idx="2">
                  <c:v>299.51</c:v>
                </c:pt>
                <c:pt idx="3">
                  <c:v>297.14</c:v>
                </c:pt>
                <c:pt idx="4">
                  <c:v>297.49</c:v>
                </c:pt>
              </c:numCache>
            </c:numRef>
          </c:val>
          <c:extLst>
            <c:ext xmlns:c16="http://schemas.microsoft.com/office/drawing/2014/chart" uri="{C3380CC4-5D6E-409C-BE32-E72D297353CC}">
              <c16:uniqueId val="{00000000-60E8-4913-A92F-9027F4F739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60E8-4913-A92F-9027F4F739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111.47</c:v>
                </c:pt>
                <c:pt idx="1">
                  <c:v>118.6</c:v>
                </c:pt>
                <c:pt idx="2">
                  <c:v>111.99</c:v>
                </c:pt>
                <c:pt idx="3">
                  <c:v>132.37</c:v>
                </c:pt>
                <c:pt idx="4">
                  <c:v>106.91</c:v>
                </c:pt>
              </c:numCache>
            </c:numRef>
          </c:val>
          <c:extLst>
            <c:ext xmlns:c16="http://schemas.microsoft.com/office/drawing/2014/chart" uri="{C3380CC4-5D6E-409C-BE32-E72D297353CC}">
              <c16:uniqueId val="{00000000-C87D-4734-858A-19EE00D1D6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C87D-4734-858A-19EE00D1D6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205.81</c:v>
                </c:pt>
                <c:pt idx="1">
                  <c:v>193.38</c:v>
                </c:pt>
                <c:pt idx="2">
                  <c:v>204.7</c:v>
                </c:pt>
                <c:pt idx="3">
                  <c:v>173.87</c:v>
                </c:pt>
                <c:pt idx="4">
                  <c:v>216.02</c:v>
                </c:pt>
              </c:numCache>
            </c:numRef>
          </c:val>
          <c:extLst>
            <c:ext xmlns:c16="http://schemas.microsoft.com/office/drawing/2014/chart" uri="{C3380CC4-5D6E-409C-BE32-E72D297353CC}">
              <c16:uniqueId val="{00000000-3BF7-44C4-BEC9-F38984F370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3BF7-44C4-BEC9-F38984F370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大河原町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23710</v>
      </c>
      <c r="AM8" s="71"/>
      <c r="AN8" s="71"/>
      <c r="AO8" s="71"/>
      <c r="AP8" s="71"/>
      <c r="AQ8" s="71"/>
      <c r="AR8" s="71"/>
      <c r="AS8" s="71"/>
      <c r="AT8" s="67">
        <f>データ!$S$6</f>
        <v>24.99</v>
      </c>
      <c r="AU8" s="68"/>
      <c r="AV8" s="68"/>
      <c r="AW8" s="68"/>
      <c r="AX8" s="68"/>
      <c r="AY8" s="68"/>
      <c r="AZ8" s="68"/>
      <c r="BA8" s="68"/>
      <c r="BB8" s="70">
        <f>データ!$T$6</f>
        <v>948.78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66.819999999999993</v>
      </c>
      <c r="J10" s="68"/>
      <c r="K10" s="68"/>
      <c r="L10" s="68"/>
      <c r="M10" s="68"/>
      <c r="N10" s="68"/>
      <c r="O10" s="69"/>
      <c r="P10" s="70">
        <f>データ!$P$6</f>
        <v>99.9</v>
      </c>
      <c r="Q10" s="70"/>
      <c r="R10" s="70"/>
      <c r="S10" s="70"/>
      <c r="T10" s="70"/>
      <c r="U10" s="70"/>
      <c r="V10" s="70"/>
      <c r="W10" s="71">
        <f>データ!$Q$6</f>
        <v>4378</v>
      </c>
      <c r="X10" s="71"/>
      <c r="Y10" s="71"/>
      <c r="Z10" s="71"/>
      <c r="AA10" s="71"/>
      <c r="AB10" s="71"/>
      <c r="AC10" s="71"/>
      <c r="AD10" s="2"/>
      <c r="AE10" s="2"/>
      <c r="AF10" s="2"/>
      <c r="AG10" s="2"/>
      <c r="AH10" s="4"/>
      <c r="AI10" s="4"/>
      <c r="AJ10" s="4"/>
      <c r="AK10" s="4"/>
      <c r="AL10" s="71">
        <f>データ!$U$6</f>
        <v>23665</v>
      </c>
      <c r="AM10" s="71"/>
      <c r="AN10" s="71"/>
      <c r="AO10" s="71"/>
      <c r="AP10" s="71"/>
      <c r="AQ10" s="71"/>
      <c r="AR10" s="71"/>
      <c r="AS10" s="71"/>
      <c r="AT10" s="67">
        <f>データ!$V$6</f>
        <v>24.45</v>
      </c>
      <c r="AU10" s="68"/>
      <c r="AV10" s="68"/>
      <c r="AW10" s="68"/>
      <c r="AX10" s="68"/>
      <c r="AY10" s="68"/>
      <c r="AZ10" s="68"/>
      <c r="BA10" s="68"/>
      <c r="BB10" s="70">
        <f>データ!$W$6</f>
        <v>967.89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CaOoX2IkY+VdNrhEWkR38sHMdAfhVoumhMEnAqKBHNTNw+lqcGwn2YmWA5oWCdVSuM5TR2Y+Ss4lgB8/quywg==" saltValue="f3Y1qJAqFc1S1XZpm8+U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43214</v>
      </c>
      <c r="D6" s="34">
        <f t="shared" si="3"/>
        <v>46</v>
      </c>
      <c r="E6" s="34">
        <f t="shared" si="3"/>
        <v>1</v>
      </c>
      <c r="F6" s="34">
        <f t="shared" si="3"/>
        <v>0</v>
      </c>
      <c r="G6" s="34">
        <f t="shared" si="3"/>
        <v>1</v>
      </c>
      <c r="H6" s="34" t="str">
        <f t="shared" si="3"/>
        <v>宮城県　大河原町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66.819999999999993</v>
      </c>
      <c r="P6" s="35">
        <f t="shared" si="3"/>
        <v>99.9</v>
      </c>
      <c r="Q6" s="35">
        <f t="shared" si="3"/>
        <v>4378</v>
      </c>
      <c r="R6" s="35">
        <f t="shared" si="3"/>
        <v>23710</v>
      </c>
      <c r="S6" s="35">
        <f t="shared" si="3"/>
        <v>24.99</v>
      </c>
      <c r="T6" s="35">
        <f t="shared" si="3"/>
        <v>948.78</v>
      </c>
      <c r="U6" s="35">
        <f t="shared" si="3"/>
        <v>23665</v>
      </c>
      <c r="V6" s="35">
        <f t="shared" si="3"/>
        <v>24.45</v>
      </c>
      <c r="W6" s="35">
        <f t="shared" si="3"/>
        <v>967.89</v>
      </c>
      <c r="X6" s="36">
        <f>IF(X7="",NA(),X7)</f>
        <v>120.81</v>
      </c>
      <c r="Y6" s="36">
        <f t="shared" ref="Y6:AG6" si="4">IF(Y7="",NA(),Y7)</f>
        <v>128.33000000000001</v>
      </c>
      <c r="Z6" s="36">
        <f t="shared" si="4"/>
        <v>121.99</v>
      </c>
      <c r="AA6" s="36">
        <f t="shared" si="4"/>
        <v>133.97999999999999</v>
      </c>
      <c r="AB6" s="36">
        <f t="shared" si="4"/>
        <v>115.19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958.31</v>
      </c>
      <c r="AU6" s="36">
        <f t="shared" ref="AU6:BC6" si="6">IF(AU7="",NA(),AU7)</f>
        <v>962.8</v>
      </c>
      <c r="AV6" s="36">
        <f t="shared" si="6"/>
        <v>864.26</v>
      </c>
      <c r="AW6" s="36">
        <f t="shared" si="6"/>
        <v>1076.1400000000001</v>
      </c>
      <c r="AX6" s="36">
        <f t="shared" si="6"/>
        <v>1128.9100000000001</v>
      </c>
      <c r="AY6" s="36">
        <f t="shared" si="6"/>
        <v>391.54</v>
      </c>
      <c r="AZ6" s="36">
        <f t="shared" si="6"/>
        <v>384.34</v>
      </c>
      <c r="BA6" s="36">
        <f t="shared" si="6"/>
        <v>359.47</v>
      </c>
      <c r="BB6" s="36">
        <f t="shared" si="6"/>
        <v>369.69</v>
      </c>
      <c r="BC6" s="36">
        <f t="shared" si="6"/>
        <v>379.08</v>
      </c>
      <c r="BD6" s="35" t="str">
        <f>IF(BD7="","",IF(BD7="-","【-】","【"&amp;SUBSTITUTE(TEXT(BD7,"#,##0.00"),"-","△")&amp;"】"))</f>
        <v>【264.97】</v>
      </c>
      <c r="BE6" s="36">
        <f>IF(BE7="",NA(),BE7)</f>
        <v>265.99</v>
      </c>
      <c r="BF6" s="36">
        <f t="shared" ref="BF6:BN6" si="7">IF(BF7="",NA(),BF7)</f>
        <v>305.73</v>
      </c>
      <c r="BG6" s="36">
        <f t="shared" si="7"/>
        <v>299.51</v>
      </c>
      <c r="BH6" s="36">
        <f t="shared" si="7"/>
        <v>297.14</v>
      </c>
      <c r="BI6" s="36">
        <f t="shared" si="7"/>
        <v>297.49</v>
      </c>
      <c r="BJ6" s="36">
        <f t="shared" si="7"/>
        <v>386.97</v>
      </c>
      <c r="BK6" s="36">
        <f t="shared" si="7"/>
        <v>380.58</v>
      </c>
      <c r="BL6" s="36">
        <f t="shared" si="7"/>
        <v>401.79</v>
      </c>
      <c r="BM6" s="36">
        <f t="shared" si="7"/>
        <v>402.99</v>
      </c>
      <c r="BN6" s="36">
        <f t="shared" si="7"/>
        <v>398.98</v>
      </c>
      <c r="BO6" s="35" t="str">
        <f>IF(BO7="","",IF(BO7="-","【-】","【"&amp;SUBSTITUTE(TEXT(BO7,"#,##0.00"),"-","△")&amp;"】"))</f>
        <v>【266.61】</v>
      </c>
      <c r="BP6" s="36">
        <f>IF(BP7="",NA(),BP7)</f>
        <v>111.47</v>
      </c>
      <c r="BQ6" s="36">
        <f t="shared" ref="BQ6:BY6" si="8">IF(BQ7="",NA(),BQ7)</f>
        <v>118.6</v>
      </c>
      <c r="BR6" s="36">
        <f t="shared" si="8"/>
        <v>111.99</v>
      </c>
      <c r="BS6" s="36">
        <f t="shared" si="8"/>
        <v>132.37</v>
      </c>
      <c r="BT6" s="36">
        <f t="shared" si="8"/>
        <v>106.91</v>
      </c>
      <c r="BU6" s="36">
        <f t="shared" si="8"/>
        <v>101.72</v>
      </c>
      <c r="BV6" s="36">
        <f t="shared" si="8"/>
        <v>102.38</v>
      </c>
      <c r="BW6" s="36">
        <f t="shared" si="8"/>
        <v>100.12</v>
      </c>
      <c r="BX6" s="36">
        <f t="shared" si="8"/>
        <v>98.66</v>
      </c>
      <c r="BY6" s="36">
        <f t="shared" si="8"/>
        <v>98.64</v>
      </c>
      <c r="BZ6" s="35" t="str">
        <f>IF(BZ7="","",IF(BZ7="-","【-】","【"&amp;SUBSTITUTE(TEXT(BZ7,"#,##0.00"),"-","△")&amp;"】"))</f>
        <v>【103.24】</v>
      </c>
      <c r="CA6" s="36">
        <f>IF(CA7="",NA(),CA7)</f>
        <v>205.81</v>
      </c>
      <c r="CB6" s="36">
        <f t="shared" ref="CB6:CJ6" si="9">IF(CB7="",NA(),CB7)</f>
        <v>193.38</v>
      </c>
      <c r="CC6" s="36">
        <f t="shared" si="9"/>
        <v>204.7</v>
      </c>
      <c r="CD6" s="36">
        <f t="shared" si="9"/>
        <v>173.87</v>
      </c>
      <c r="CE6" s="36">
        <f t="shared" si="9"/>
        <v>216.02</v>
      </c>
      <c r="CF6" s="36">
        <f t="shared" si="9"/>
        <v>168.2</v>
      </c>
      <c r="CG6" s="36">
        <f t="shared" si="9"/>
        <v>168.67</v>
      </c>
      <c r="CH6" s="36">
        <f t="shared" si="9"/>
        <v>174.97</v>
      </c>
      <c r="CI6" s="36">
        <f t="shared" si="9"/>
        <v>178.59</v>
      </c>
      <c r="CJ6" s="36">
        <f t="shared" si="9"/>
        <v>178.92</v>
      </c>
      <c r="CK6" s="35" t="str">
        <f>IF(CK7="","",IF(CK7="-","【-】","【"&amp;SUBSTITUTE(TEXT(CK7,"#,##0.00"),"-","△")&amp;"】"))</f>
        <v>【168.38】</v>
      </c>
      <c r="CL6" s="36">
        <f>IF(CL7="",NA(),CL7)</f>
        <v>70.67</v>
      </c>
      <c r="CM6" s="36">
        <f t="shared" ref="CM6:CU6" si="10">IF(CM7="",NA(),CM7)</f>
        <v>70.06</v>
      </c>
      <c r="CN6" s="36">
        <f t="shared" si="10"/>
        <v>70.78</v>
      </c>
      <c r="CO6" s="36">
        <f t="shared" si="10"/>
        <v>69.819999999999993</v>
      </c>
      <c r="CP6" s="36">
        <f t="shared" si="10"/>
        <v>69.39</v>
      </c>
      <c r="CQ6" s="36">
        <f t="shared" si="10"/>
        <v>54.77</v>
      </c>
      <c r="CR6" s="36">
        <f t="shared" si="10"/>
        <v>54.92</v>
      </c>
      <c r="CS6" s="36">
        <f t="shared" si="10"/>
        <v>55.63</v>
      </c>
      <c r="CT6" s="36">
        <f t="shared" si="10"/>
        <v>55.03</v>
      </c>
      <c r="CU6" s="36">
        <f t="shared" si="10"/>
        <v>55.14</v>
      </c>
      <c r="CV6" s="35" t="str">
        <f>IF(CV7="","",IF(CV7="-","【-】","【"&amp;SUBSTITUTE(TEXT(CV7,"#,##0.00"),"-","△")&amp;"】"))</f>
        <v>【60.00】</v>
      </c>
      <c r="CW6" s="36">
        <f>IF(CW7="",NA(),CW7)</f>
        <v>88.9</v>
      </c>
      <c r="CX6" s="36">
        <f t="shared" ref="CX6:DF6" si="11">IF(CX7="",NA(),CX7)</f>
        <v>90.07</v>
      </c>
      <c r="CY6" s="36">
        <f t="shared" si="11"/>
        <v>89.27</v>
      </c>
      <c r="CZ6" s="36">
        <f t="shared" si="11"/>
        <v>89.93</v>
      </c>
      <c r="DA6" s="36">
        <f t="shared" si="11"/>
        <v>89.11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42.61</v>
      </c>
      <c r="DI6" s="36">
        <f t="shared" ref="DI6:DQ6" si="12">IF(DI7="",NA(),DI7)</f>
        <v>40.450000000000003</v>
      </c>
      <c r="DJ6" s="36">
        <f t="shared" si="12"/>
        <v>42.15</v>
      </c>
      <c r="DK6" s="36">
        <f t="shared" si="12"/>
        <v>43.62</v>
      </c>
      <c r="DL6" s="36">
        <f t="shared" si="12"/>
        <v>45.16</v>
      </c>
      <c r="DM6" s="36">
        <f t="shared" si="12"/>
        <v>47.46</v>
      </c>
      <c r="DN6" s="36">
        <f t="shared" si="12"/>
        <v>48.49</v>
      </c>
      <c r="DO6" s="36">
        <f t="shared" si="12"/>
        <v>48.05</v>
      </c>
      <c r="DP6" s="36">
        <f t="shared" si="12"/>
        <v>48.87</v>
      </c>
      <c r="DQ6" s="36">
        <f t="shared" si="12"/>
        <v>49.92</v>
      </c>
      <c r="DR6" s="35" t="str">
        <f>IF(DR7="","",IF(DR7="-","【-】","【"&amp;SUBSTITUTE(TEXT(DR7,"#,##0.00"),"-","△")&amp;"】"))</f>
        <v>【49.59】</v>
      </c>
      <c r="DS6" s="36">
        <f>IF(DS7="",NA(),DS7)</f>
        <v>9.5399999999999991</v>
      </c>
      <c r="DT6" s="36">
        <f t="shared" ref="DT6:EB6" si="13">IF(DT7="",NA(),DT7)</f>
        <v>13.32</v>
      </c>
      <c r="DU6" s="36">
        <f t="shared" si="13"/>
        <v>13.52</v>
      </c>
      <c r="DV6" s="36">
        <f t="shared" si="13"/>
        <v>13.17</v>
      </c>
      <c r="DW6" s="36">
        <f t="shared" si="13"/>
        <v>12.05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1.1599999999999999</v>
      </c>
      <c r="EE6" s="36">
        <f t="shared" ref="EE6:EM6" si="14">IF(EE7="",NA(),EE7)</f>
        <v>0.13</v>
      </c>
      <c r="EF6" s="36">
        <f t="shared" si="14"/>
        <v>0.91</v>
      </c>
      <c r="EG6" s="36">
        <f t="shared" si="14"/>
        <v>0.63</v>
      </c>
      <c r="EH6" s="36">
        <f t="shared" si="14"/>
        <v>1.37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43214</v>
      </c>
      <c r="D7" s="38">
        <v>46</v>
      </c>
      <c r="E7" s="38">
        <v>1</v>
      </c>
      <c r="F7" s="38">
        <v>0</v>
      </c>
      <c r="G7" s="38">
        <v>1</v>
      </c>
      <c r="H7" s="38" t="s">
        <v>93</v>
      </c>
      <c r="I7" s="38" t="s">
        <v>94</v>
      </c>
      <c r="J7" s="38" t="s">
        <v>95</v>
      </c>
      <c r="K7" s="38" t="s">
        <v>96</v>
      </c>
      <c r="L7" s="38" t="s">
        <v>97</v>
      </c>
      <c r="M7" s="38" t="s">
        <v>98</v>
      </c>
      <c r="N7" s="39" t="s">
        <v>99</v>
      </c>
      <c r="O7" s="39">
        <v>66.819999999999993</v>
      </c>
      <c r="P7" s="39">
        <v>99.9</v>
      </c>
      <c r="Q7" s="39">
        <v>4378</v>
      </c>
      <c r="R7" s="39">
        <v>23710</v>
      </c>
      <c r="S7" s="39">
        <v>24.99</v>
      </c>
      <c r="T7" s="39">
        <v>948.78</v>
      </c>
      <c r="U7" s="39">
        <v>23665</v>
      </c>
      <c r="V7" s="39">
        <v>24.45</v>
      </c>
      <c r="W7" s="39">
        <v>967.89</v>
      </c>
      <c r="X7" s="39">
        <v>120.81</v>
      </c>
      <c r="Y7" s="39">
        <v>128.33000000000001</v>
      </c>
      <c r="Z7" s="39">
        <v>121.99</v>
      </c>
      <c r="AA7" s="39">
        <v>133.97999999999999</v>
      </c>
      <c r="AB7" s="39">
        <v>115.19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958.31</v>
      </c>
      <c r="AU7" s="39">
        <v>962.8</v>
      </c>
      <c r="AV7" s="39">
        <v>864.26</v>
      </c>
      <c r="AW7" s="39">
        <v>1076.1400000000001</v>
      </c>
      <c r="AX7" s="39">
        <v>1128.9100000000001</v>
      </c>
      <c r="AY7" s="39">
        <v>391.54</v>
      </c>
      <c r="AZ7" s="39">
        <v>384.34</v>
      </c>
      <c r="BA7" s="39">
        <v>359.47</v>
      </c>
      <c r="BB7" s="39">
        <v>369.69</v>
      </c>
      <c r="BC7" s="39">
        <v>379.08</v>
      </c>
      <c r="BD7" s="39">
        <v>264.97000000000003</v>
      </c>
      <c r="BE7" s="39">
        <v>265.99</v>
      </c>
      <c r="BF7" s="39">
        <v>305.73</v>
      </c>
      <c r="BG7" s="39">
        <v>299.51</v>
      </c>
      <c r="BH7" s="39">
        <v>297.14</v>
      </c>
      <c r="BI7" s="39">
        <v>297.49</v>
      </c>
      <c r="BJ7" s="39">
        <v>386.97</v>
      </c>
      <c r="BK7" s="39">
        <v>380.58</v>
      </c>
      <c r="BL7" s="39">
        <v>401.79</v>
      </c>
      <c r="BM7" s="39">
        <v>402.99</v>
      </c>
      <c r="BN7" s="39">
        <v>398.98</v>
      </c>
      <c r="BO7" s="39">
        <v>266.61</v>
      </c>
      <c r="BP7" s="39">
        <v>111.47</v>
      </c>
      <c r="BQ7" s="39">
        <v>118.6</v>
      </c>
      <c r="BR7" s="39">
        <v>111.99</v>
      </c>
      <c r="BS7" s="39">
        <v>132.37</v>
      </c>
      <c r="BT7" s="39">
        <v>106.91</v>
      </c>
      <c r="BU7" s="39">
        <v>101.72</v>
      </c>
      <c r="BV7" s="39">
        <v>102.38</v>
      </c>
      <c r="BW7" s="39">
        <v>100.12</v>
      </c>
      <c r="BX7" s="39">
        <v>98.66</v>
      </c>
      <c r="BY7" s="39">
        <v>98.64</v>
      </c>
      <c r="BZ7" s="39">
        <v>103.24</v>
      </c>
      <c r="CA7" s="39">
        <v>205.81</v>
      </c>
      <c r="CB7" s="39">
        <v>193.38</v>
      </c>
      <c r="CC7" s="39">
        <v>204.7</v>
      </c>
      <c r="CD7" s="39">
        <v>173.87</v>
      </c>
      <c r="CE7" s="39">
        <v>216.02</v>
      </c>
      <c r="CF7" s="39">
        <v>168.2</v>
      </c>
      <c r="CG7" s="39">
        <v>168.67</v>
      </c>
      <c r="CH7" s="39">
        <v>174.97</v>
      </c>
      <c r="CI7" s="39">
        <v>178.59</v>
      </c>
      <c r="CJ7" s="39">
        <v>178.92</v>
      </c>
      <c r="CK7" s="39">
        <v>168.38</v>
      </c>
      <c r="CL7" s="39">
        <v>70.67</v>
      </c>
      <c r="CM7" s="39">
        <v>70.06</v>
      </c>
      <c r="CN7" s="39">
        <v>70.78</v>
      </c>
      <c r="CO7" s="39">
        <v>69.819999999999993</v>
      </c>
      <c r="CP7" s="39">
        <v>69.39</v>
      </c>
      <c r="CQ7" s="39">
        <v>54.77</v>
      </c>
      <c r="CR7" s="39">
        <v>54.92</v>
      </c>
      <c r="CS7" s="39">
        <v>55.63</v>
      </c>
      <c r="CT7" s="39">
        <v>55.03</v>
      </c>
      <c r="CU7" s="39">
        <v>55.14</v>
      </c>
      <c r="CV7" s="39">
        <v>60</v>
      </c>
      <c r="CW7" s="39">
        <v>88.9</v>
      </c>
      <c r="CX7" s="39">
        <v>90.07</v>
      </c>
      <c r="CY7" s="39">
        <v>89.27</v>
      </c>
      <c r="CZ7" s="39">
        <v>89.93</v>
      </c>
      <c r="DA7" s="39">
        <v>89.11</v>
      </c>
      <c r="DB7" s="39">
        <v>82.89</v>
      </c>
      <c r="DC7" s="39">
        <v>82.66</v>
      </c>
      <c r="DD7" s="39">
        <v>82.04</v>
      </c>
      <c r="DE7" s="39">
        <v>81.900000000000006</v>
      </c>
      <c r="DF7" s="39">
        <v>81.39</v>
      </c>
      <c r="DG7" s="39">
        <v>89.8</v>
      </c>
      <c r="DH7" s="39">
        <v>42.61</v>
      </c>
      <c r="DI7" s="39">
        <v>40.450000000000003</v>
      </c>
      <c r="DJ7" s="39">
        <v>42.15</v>
      </c>
      <c r="DK7" s="39">
        <v>43.62</v>
      </c>
      <c r="DL7" s="39">
        <v>45.16</v>
      </c>
      <c r="DM7" s="39">
        <v>47.46</v>
      </c>
      <c r="DN7" s="39">
        <v>48.49</v>
      </c>
      <c r="DO7" s="39">
        <v>48.05</v>
      </c>
      <c r="DP7" s="39">
        <v>48.87</v>
      </c>
      <c r="DQ7" s="39">
        <v>49.92</v>
      </c>
      <c r="DR7" s="39">
        <v>49.59</v>
      </c>
      <c r="DS7" s="39">
        <v>9.5399999999999991</v>
      </c>
      <c r="DT7" s="39">
        <v>13.32</v>
      </c>
      <c r="DU7" s="39">
        <v>13.52</v>
      </c>
      <c r="DV7" s="39">
        <v>13.17</v>
      </c>
      <c r="DW7" s="39">
        <v>12.05</v>
      </c>
      <c r="DX7" s="39">
        <v>9.7100000000000009</v>
      </c>
      <c r="DY7" s="39">
        <v>12.79</v>
      </c>
      <c r="DZ7" s="39">
        <v>13.39</v>
      </c>
      <c r="EA7" s="39">
        <v>14.85</v>
      </c>
      <c r="EB7" s="39">
        <v>16.88</v>
      </c>
      <c r="EC7" s="39">
        <v>19.440000000000001</v>
      </c>
      <c r="ED7" s="39">
        <v>1.1599999999999999</v>
      </c>
      <c r="EE7" s="39">
        <v>0.13</v>
      </c>
      <c r="EF7" s="39">
        <v>0.91</v>
      </c>
      <c r="EG7" s="39">
        <v>0.63</v>
      </c>
      <c r="EH7" s="39">
        <v>1.37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雅子</cp:lastModifiedBy>
  <cp:lastPrinted>2021-02-03T00:52:06Z</cp:lastPrinted>
  <dcterms:created xsi:type="dcterms:W3CDTF">2020-12-04T02:03:17Z</dcterms:created>
  <dcterms:modified xsi:type="dcterms:W3CDTF">2021-02-04T04:52:05Z</dcterms:modified>
  <cp:category/>
</cp:coreProperties>
</file>