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005\Desktop\17 大河原町★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<sst xmlns="http://schemas.openxmlformats.org/spreadsheetml/2006/main" count="245" uniqueCount="126">
  <si>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</si>
  <si>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</si>
  <si>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</si>
  <si>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</si>
  <si>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</si>
  <si>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</si>
  <si>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</si>
  <si>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</si>
  <si>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</si>
  <si>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</si>
  <si>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</si>
  <si>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</si>
  <si>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</si>
  <si>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</si>
  <si>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</si>
  <si>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</si>
  <si>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</si>
  <si>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</si>
  <si>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</si>
  <si>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</si>
  <si>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</si>
  <si>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</si>
  <si>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</si>
  <si>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</si>
  <si>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</si>
  <si>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</si>
  <si>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</si>
  <si>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</si>
  <si>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</si>
  <si>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</si>
  <si>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</si>
  <si>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</si>
  <si>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</si>
  <si>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</si>
  <si>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</si>
  <si>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</si>
  <si>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</si>
  <si>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</si>
  <si>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</si>
  <si>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</si>
  <si>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</si>
  <si>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</si>
  <si>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</si>
  <si>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</si>
  <si>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</si>
  <si>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</si>
  <si>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</si>
  <si>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</si>
  <si>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</si>
  <si>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</si>
  <si>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</si>
  <si>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</si>
  <si>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</si>
  <si>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</si>
  <si>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</si>
  <si>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</si>
  <si>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</si>
  <si>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</si>
  <si>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</si>
  <si>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</si>
  <si>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</si>
  <si>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</si>
  <si>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</si>
  <si>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</si>
  <si>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</si>
  <si>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</si>
  <si>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</si>
  <si>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</si>
  <si>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</si>
  <si>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</si>
  <si>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</si>
  <si>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</si>
  <si>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</si>
  <si>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</si>
  <si>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</si>
  <si>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</si>
  <si>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</si>
  <si>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</si>
  <si>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</si>
  <si>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</si>
  <si>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</si>
  <si>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</si>
  <si>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</si>
  <si>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</si>
  <si>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</si>
  <si>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</si>
  <si>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</si>
  <si>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</si>
  <si>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</si>
  <si>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</si>
  <si>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</si>
  <si>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</si>
  <si>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</si>
  <si>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</si>
  <si>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</si>
  <si>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</si>
  <si>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</si>
  <si>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</si>
  <si>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</si>
  <si>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</si>
  <si>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</si>
  <si>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</si>
  <si>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</si>
  <si>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</si>
  <si>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</si>
  <si>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</si>
  <si>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</si>
  <si>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</si>
  <si>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</si>
  <si>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</si>
  <si>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大河原町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</si>
  <si>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</si>
  <si>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</si>
  <si>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</si>
  <si>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</si>
  <si>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</si>
  <si>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</si>
  <si>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</si>
  <si>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</si>
  <si>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</si>
  <si>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</si>
  <si>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</si>
  <si>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</si>
  <si>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供用開始から30年以上経過し、施設の更新時期を迎えている。ストックマネジメント基本計画に基づき、施設の点検調査を実施し、計画的な更新事業を行う必要がある。</t>
    <rPh sb="1" eb="3">
      <t>キョウヨウ</t>
    </rPh>
    <rPh sb="3" eb="5">
      <t>カイシ</t>
    </rPh>
    <rPh sb="9" eb="10">
      <t>ネン</t>
    </rPh>
    <rPh sb="10" eb="12">
      <t>イジョウ</t>
    </rPh>
    <rPh sb="12" eb="14">
      <t>ケイカ</t>
    </rPh>
    <rPh sb="16" eb="18">
      <t>シセツ</t>
    </rPh>
    <rPh sb="19" eb="21">
      <t>コウシン</t>
    </rPh>
    <rPh sb="21" eb="23">
      <t>ジキ</t>
    </rPh>
    <rPh sb="24" eb="25">
      <t>ムカ</t>
    </rPh>
    <rPh sb="40" eb="42">
      <t>キホン</t>
    </rPh>
    <rPh sb="42" eb="44">
      <t>ケイカク</t>
    </rPh>
    <rPh sb="45" eb="46">
      <t>モト</t>
    </rPh>
    <rPh sb="49" eb="51">
      <t>シセツ</t>
    </rPh>
    <rPh sb="52" eb="54">
      <t>テンケン</t>
    </rPh>
    <rPh sb="54" eb="56">
      <t>チョウサ</t>
    </rPh>
    <rPh sb="57" eb="59">
      <t>ジッシ</t>
    </rPh>
    <rPh sb="61" eb="64">
      <t>ケイカクテキ</t>
    </rPh>
    <rPh sb="65" eb="67">
      <t>コウシン</t>
    </rPh>
    <rPh sb="67" eb="69">
      <t>ジギョウ</t>
    </rPh>
    <rPh sb="70" eb="71">
      <t>オコナ</t>
    </rPh>
    <rPh sb="72" eb="74">
      <t>ヒツヨウ</t>
    </rPh>
    <phoneticPr fontId="4"/>
  </si>
  <si>
    <t>　将来にわたり安定した下水道事業会計運営のため、使用料金体系の見直しや、経費削減等、計画的に進めていく必要がある。</t>
    <rPh sb="1" eb="3">
      <t>ショウライ</t>
    </rPh>
    <rPh sb="7" eb="9">
      <t>アンテイ</t>
    </rPh>
    <rPh sb="11" eb="14">
      <t>ゲスイドウ</t>
    </rPh>
    <rPh sb="14" eb="16">
      <t>ジギョウ</t>
    </rPh>
    <rPh sb="16" eb="18">
      <t>カイケイ</t>
    </rPh>
    <rPh sb="18" eb="20">
      <t>ウンエイ</t>
    </rPh>
    <rPh sb="24" eb="26">
      <t>シヨウ</t>
    </rPh>
    <rPh sb="26" eb="28">
      <t>リョウキン</t>
    </rPh>
    <rPh sb="28" eb="30">
      <t>タイケイ</t>
    </rPh>
    <rPh sb="31" eb="33">
      <t>ミナオ</t>
    </rPh>
    <rPh sb="36" eb="38">
      <t>ケイヒ</t>
    </rPh>
    <rPh sb="38" eb="40">
      <t>サクゲン</t>
    </rPh>
    <rPh sb="40" eb="41">
      <t>トウ</t>
    </rPh>
    <rPh sb="42" eb="44">
      <t>ケイカク</t>
    </rPh>
    <rPh sb="44" eb="45">
      <t>テキ</t>
    </rPh>
    <rPh sb="46" eb="47">
      <t>スス</t>
    </rPh>
    <rPh sb="51" eb="53">
      <t>ヒツヨウ</t>
    </rPh>
    <phoneticPr fontId="4"/>
  </si>
  <si>
    <t>◯収益的収支比率は、前年度と比較し比率が伸びているものの､依然100%には満たない状況である｡単年度収支が赤字であるため､料金体系の見直しや､経費削減の策を講じる必要がある｡                          ◯ 企業債残高対事業規模比率は､類似団体を大きく下回っている｡経営状況を考慮しながら､引き続き必要に応じた繰上償還や適切な投資に努めていく｡       ◯経費改修率は､100%を下回っているため､適正な使用料収入の確保や､汚水処理費の削減が必要である｡  ◯汚水処理減価は類似団体平均値を若干上回っている｡更なる接続率の向上による有収水量の増加に努める必要がある｡                              ◯水洗化率は､類似団体と比較し高い水準となっているが､将来的には人口減少が想定されることから､引き続き水洗化啓発に取り組んでいく｡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ゼンネン</t>
    </rPh>
    <rPh sb="12" eb="13">
      <t>ド</t>
    </rPh>
    <rPh sb="14" eb="16">
      <t>ヒカク</t>
    </rPh>
    <rPh sb="17" eb="19">
      <t>ヒリツ</t>
    </rPh>
    <rPh sb="20" eb="21">
      <t>ノ</t>
    </rPh>
    <rPh sb="29" eb="31">
      <t>イゼン</t>
    </rPh>
    <rPh sb="37" eb="38">
      <t>ミ</t>
    </rPh>
    <rPh sb="41" eb="43">
      <t>ジョウキョウ</t>
    </rPh>
    <rPh sb="47" eb="50">
      <t>タンネンド</t>
    </rPh>
    <rPh sb="50" eb="52">
      <t>シュウシ</t>
    </rPh>
    <rPh sb="53" eb="55">
      <t>アカジ</t>
    </rPh>
    <rPh sb="61" eb="63">
      <t>リョウキン</t>
    </rPh>
    <rPh sb="63" eb="65">
      <t>タイケイ</t>
    </rPh>
    <rPh sb="66" eb="68">
      <t>ミナオ</t>
    </rPh>
    <rPh sb="71" eb="73">
      <t>ケイヒ</t>
    </rPh>
    <rPh sb="73" eb="75">
      <t>サクゲン</t>
    </rPh>
    <rPh sb="76" eb="77">
      <t>サク</t>
    </rPh>
    <rPh sb="78" eb="79">
      <t>コウ</t>
    </rPh>
    <rPh sb="81" eb="83">
      <t>ヒツヨウ</t>
    </rPh>
    <rPh sb="115" eb="117">
      <t>キギョウ</t>
    </rPh>
    <rPh sb="117" eb="118">
      <t>サイ</t>
    </rPh>
    <rPh sb="118" eb="120">
      <t>ザンダカ</t>
    </rPh>
    <rPh sb="120" eb="121">
      <t>タイ</t>
    </rPh>
    <rPh sb="121" eb="123">
      <t>ジギョウ</t>
    </rPh>
    <rPh sb="123" eb="125">
      <t>キボ</t>
    </rPh>
    <rPh sb="125" eb="127">
      <t>ヒリツ</t>
    </rPh>
    <rPh sb="129" eb="131">
      <t>ルイジ</t>
    </rPh>
    <rPh sb="131" eb="133">
      <t>ダンタイ</t>
    </rPh>
    <rPh sb="134" eb="135">
      <t>オオ</t>
    </rPh>
    <rPh sb="137" eb="139">
      <t>シタマワ</t>
    </rPh>
    <rPh sb="144" eb="146">
      <t>ケイエイ</t>
    </rPh>
    <rPh sb="146" eb="148">
      <t>ジョウキョウ</t>
    </rPh>
    <rPh sb="149" eb="151">
      <t>コウリョ</t>
    </rPh>
    <rPh sb="156" eb="157">
      <t>ヒ</t>
    </rPh>
    <rPh sb="158" eb="159">
      <t>ツヅ</t>
    </rPh>
    <rPh sb="160" eb="162">
      <t>ヒツヨウ</t>
    </rPh>
    <rPh sb="163" eb="164">
      <t>オウ</t>
    </rPh>
    <rPh sb="166" eb="168">
      <t>クリアゲ</t>
    </rPh>
    <rPh sb="168" eb="170">
      <t>ショウカン</t>
    </rPh>
    <rPh sb="171" eb="173">
      <t>テキセツ</t>
    </rPh>
    <rPh sb="174" eb="176">
      <t>トウシ</t>
    </rPh>
    <rPh sb="177" eb="178">
      <t>ツト</t>
    </rPh>
    <rPh sb="191" eb="193">
      <t>ケイヒ</t>
    </rPh>
    <rPh sb="193" eb="195">
      <t>カイシュウ</t>
    </rPh>
    <rPh sb="195" eb="196">
      <t>リツ</t>
    </rPh>
    <rPh sb="203" eb="205">
      <t>シタマワ</t>
    </rPh>
    <rPh sb="212" eb="214">
      <t>テキセイ</t>
    </rPh>
    <rPh sb="215" eb="218">
      <t>シヨウリョウ</t>
    </rPh>
    <rPh sb="218" eb="220">
      <t>シュウニュウ</t>
    </rPh>
    <rPh sb="221" eb="223">
      <t>カクホ</t>
    </rPh>
    <rPh sb="225" eb="227">
      <t>オスイ</t>
    </rPh>
    <rPh sb="227" eb="229">
      <t>ショリ</t>
    </rPh>
    <rPh sb="229" eb="230">
      <t>ヒ</t>
    </rPh>
    <rPh sb="231" eb="233">
      <t>サクゲン</t>
    </rPh>
    <rPh sb="234" eb="236">
      <t>ヒツヨウ</t>
    </rPh>
    <rPh sb="243" eb="245">
      <t>オスイ</t>
    </rPh>
    <rPh sb="245" eb="247">
      <t>ショリ</t>
    </rPh>
    <rPh sb="247" eb="249">
      <t>ゲンカ</t>
    </rPh>
    <rPh sb="250" eb="252">
      <t>ルイジ</t>
    </rPh>
    <rPh sb="252" eb="254">
      <t>ダンタイ</t>
    </rPh>
    <rPh sb="254" eb="256">
      <t>ヘイキン</t>
    </rPh>
    <rPh sb="256" eb="257">
      <t>チ</t>
    </rPh>
    <rPh sb="258" eb="260">
      <t>ジャッカン</t>
    </rPh>
    <rPh sb="260" eb="262">
      <t>ウワマワ</t>
    </rPh>
    <rPh sb="267" eb="268">
      <t>サラ</t>
    </rPh>
    <rPh sb="270" eb="272">
      <t>セツゾク</t>
    </rPh>
    <rPh sb="272" eb="273">
      <t>リツ</t>
    </rPh>
    <rPh sb="274" eb="276">
      <t>コウジョウ</t>
    </rPh>
    <rPh sb="279" eb="281">
      <t>ユウシュウ</t>
    </rPh>
    <rPh sb="281" eb="283">
      <t>スイリョウ</t>
    </rPh>
    <rPh sb="284" eb="286">
      <t>ゾウカ</t>
    </rPh>
    <rPh sb="287" eb="288">
      <t>ツト</t>
    </rPh>
    <rPh sb="290" eb="292">
      <t>ヒツヨウ</t>
    </rPh>
    <rPh sb="327" eb="330">
      <t>スイセンカ</t>
    </rPh>
    <rPh sb="330" eb="331">
      <t>リツ</t>
    </rPh>
    <rPh sb="333" eb="335">
      <t>ルイジ</t>
    </rPh>
    <rPh sb="335" eb="337">
      <t>ダンタイ</t>
    </rPh>
    <rPh sb="338" eb="340">
      <t>ヒカク</t>
    </rPh>
    <rPh sb="341" eb="342">
      <t>タカ</t>
    </rPh>
    <rPh sb="343" eb="345">
      <t>スイジュン</t>
    </rPh>
    <rPh sb="353" eb="355">
      <t>ショウライ</t>
    </rPh>
    <rPh sb="355" eb="356">
      <t>テキ</t>
    </rPh>
    <rPh sb="358" eb="360">
      <t>ジンコウ</t>
    </rPh>
    <rPh sb="360" eb="362">
      <t>ゲンショウ</t>
    </rPh>
    <rPh sb="363" eb="365">
      <t>ソウテイ</t>
    </rPh>
    <rPh sb="373" eb="374">
      <t>ヒ</t>
    </rPh>
    <rPh sb="375" eb="376">
      <t>ツヅ</t>
    </rPh>
    <rPh sb="377" eb="380">
      <t>スイセンカ</t>
    </rPh>
    <rPh sb="380" eb="382">
      <t>ケイハツ</t>
    </rPh>
    <rPh sb="383" eb="384">
      <t>ト</t>
    </rPh>
    <rPh sb="385" eb="386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</si>
</sst>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10872"/>
        <c:axId val="25211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0.09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10872"/>
        <c:axId val="252116232"/>
      </c:lineChart>
      <c:dateAx>
        <c:axId val="185210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116232"/>
        <c:crosses val="autoZero"/>
        <c:auto val="1"/>
        <c:lblOffset val="100"/>
        <c:baseTimeUnit val="years"/>
      </c:dateAx>
      <c:valAx>
        <c:axId val="25211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210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2008"/>
        <c:axId val="25323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59.4</c:v>
                </c:pt>
                <c:pt idx="4">
                  <c:v>59.35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2008"/>
        <c:axId val="253237136"/>
      </c:lineChart>
      <c:dateAx>
        <c:axId val="25119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237136"/>
        <c:crosses val="autoZero"/>
        <c:auto val="1"/>
        <c:lblOffset val="100"/>
        <c:baseTimeUnit val="years"/>
      </c:dateAx>
      <c:valAx>
        <c:axId val="25323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</c:v>
                </c:pt>
                <c:pt idx="1">
                  <c:v>94.14</c:v>
                </c:pt>
                <c:pt idx="2">
                  <c:v>94.44</c:v>
                </c:pt>
                <c:pt idx="3">
                  <c:v>94.96</c:v>
                </c:pt>
                <c:pt idx="4">
                  <c:v>95.51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38312"/>
        <c:axId val="25323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89.81</c:v>
                </c:pt>
                <c:pt idx="4">
                  <c:v>89.88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38312"/>
        <c:axId val="253238704"/>
      </c:lineChart>
      <c:dateAx>
        <c:axId val="253238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238704"/>
        <c:crosses val="autoZero"/>
        <c:auto val="1"/>
        <c:lblOffset val="100"/>
        <c:baseTimeUnit val="years"/>
      </c:dateAx>
      <c:valAx>
        <c:axId val="25323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238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83.79</c:v>
                </c:pt>
                <c:pt idx="1">
                  <c:v>81.41</c:v>
                </c:pt>
                <c:pt idx="2">
                  <c:v>78.09</c:v>
                </c:pt>
                <c:pt idx="3">
                  <c:v>64.17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61072"/>
        <c:axId val="25216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61072"/>
        <c:axId val="252161456"/>
      </c:lineChart>
      <c:dateAx>
        <c:axId val="25216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161456"/>
        <c:crosses val="autoZero"/>
        <c:auto val="1"/>
        <c:lblOffset val="100"/>
        <c:baseTimeUnit val="years"/>
      </c:dateAx>
      <c:valAx>
        <c:axId val="25216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16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80088"/>
        <c:axId val="252880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80088"/>
        <c:axId val="252880472"/>
      </c:lineChart>
      <c:dateAx>
        <c:axId val="25288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880472"/>
        <c:crosses val="autoZero"/>
        <c:auto val="1"/>
        <c:lblOffset val="100"/>
        <c:baseTimeUnit val="years"/>
      </c:dateAx>
      <c:valAx>
        <c:axId val="252880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88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04344"/>
        <c:axId val="25320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04344"/>
        <c:axId val="253204728"/>
      </c:lineChart>
      <c:dateAx>
        <c:axId val="25320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204728"/>
        <c:crosses val="autoZero"/>
        <c:auto val="1"/>
        <c:lblOffset val="100"/>
        <c:baseTimeUnit val="years"/>
      </c:dateAx>
      <c:valAx>
        <c:axId val="25320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204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0440"/>
        <c:axId val="25119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0440"/>
        <c:axId val="251190832"/>
      </c:lineChart>
      <c:dateAx>
        <c:axId val="25119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90832"/>
        <c:crosses val="autoZero"/>
        <c:auto val="1"/>
        <c:lblOffset val="100"/>
        <c:baseTimeUnit val="years"/>
      </c:dateAx>
      <c:valAx>
        <c:axId val="25119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2400"/>
        <c:axId val="25119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2400"/>
        <c:axId val="251192792"/>
      </c:lineChart>
      <c:dateAx>
        <c:axId val="25119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92792"/>
        <c:crosses val="autoZero"/>
        <c:auto val="1"/>
        <c:lblOffset val="100"/>
        <c:baseTimeUnit val="years"/>
      </c:dateAx>
      <c:valAx>
        <c:axId val="25119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205.19</c:v>
                </c:pt>
                <c:pt idx="1">
                  <c:v>199.35</c:v>
                </c:pt>
                <c:pt idx="2">
                  <c:v>192.99</c:v>
                </c:pt>
                <c:pt idx="3">
                  <c:v>185.79</c:v>
                </c:pt>
                <c:pt idx="4">
                  <c:v>174.22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3968"/>
        <c:axId val="25119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862.87</c:v>
                </c:pt>
                <c:pt idx="4">
                  <c:v>716.96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3968"/>
        <c:axId val="251194360"/>
      </c:lineChart>
      <c:dateAx>
        <c:axId val="25119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94360"/>
        <c:crosses val="autoZero"/>
        <c:auto val="1"/>
        <c:lblOffset val="100"/>
        <c:baseTimeUnit val="years"/>
      </c:dateAx>
      <c:valAx>
        <c:axId val="25119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114.21</c:v>
                </c:pt>
                <c:pt idx="2">
                  <c:v>100.41</c:v>
                </c:pt>
                <c:pt idx="3">
                  <c:v>95.75</c:v>
                </c:pt>
                <c:pt idx="4">
                  <c:v>93.19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35568"/>
        <c:axId val="253235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85.39</c:v>
                </c:pt>
                <c:pt idx="4">
                  <c:v>88.09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35568"/>
        <c:axId val="253235960"/>
      </c:lineChart>
      <c:dateAx>
        <c:axId val="25323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235960"/>
        <c:crosses val="autoZero"/>
        <c:auto val="1"/>
        <c:lblOffset val="100"/>
        <c:baseTimeUnit val="years"/>
      </c:dateAx>
      <c:valAx>
        <c:axId val="253235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23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194.56</c:v>
                </c:pt>
                <c:pt idx="1">
                  <c:v>152.37</c:v>
                </c:pt>
                <c:pt idx="2">
                  <c:v>177.22</c:v>
                </c:pt>
                <c:pt idx="3">
                  <c:v>186.59</c:v>
                </c:pt>
                <c:pt idx="4">
                  <c:v>195.56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0048"/>
        <c:axId val="25118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188.79</c:v>
                </c:pt>
                <c:pt idx="4">
                  <c:v>181.8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0048"/>
        <c:axId val="251189656"/>
      </c:lineChart>
      <c:dateAx>
        <c:axId val="25119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89656"/>
        <c:crosses val="autoZero"/>
        <c:auto val="1"/>
        <c:lblOffset val="100"/>
        <c:baseTimeUnit val="years"/>
      </c:dateAx>
      <c:valAx>
        <c:axId val="25118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D19" sqref="CC19:CD1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宮城県　大河原町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Cc1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23624</v>
      </c>
      <c r="AM8" s="50"/>
      <c r="AN8" s="50"/>
      <c r="AO8" s="50"/>
      <c r="AP8" s="50"/>
      <c r="AQ8" s="50"/>
      <c r="AR8" s="50"/>
      <c r="AS8" s="50"/>
      <c r="AT8" s="45">
        <f>データ!T6</f>
        <v>24.99</v>
      </c>
      <c r="AU8" s="45"/>
      <c r="AV8" s="45"/>
      <c r="AW8" s="45"/>
      <c r="AX8" s="45"/>
      <c r="AY8" s="45"/>
      <c r="AZ8" s="45"/>
      <c r="BA8" s="45"/>
      <c r="BB8" s="45">
        <f>データ!U6</f>
        <v>945.34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93.84</v>
      </c>
      <c r="Q10" s="45"/>
      <c r="R10" s="45"/>
      <c r="S10" s="45"/>
      <c r="T10" s="45"/>
      <c r="U10" s="45"/>
      <c r="V10" s="45"/>
      <c r="W10" s="45">
        <f>データ!Q6</f>
        <v>118.55</v>
      </c>
      <c r="X10" s="45"/>
      <c r="Y10" s="45"/>
      <c r="Z10" s="45"/>
      <c r="AA10" s="45"/>
      <c r="AB10" s="45"/>
      <c r="AC10" s="45"/>
      <c r="AD10" s="50">
        <f>データ!R6</f>
        <v>3024</v>
      </c>
      <c r="AE10" s="50"/>
      <c r="AF10" s="50"/>
      <c r="AG10" s="50"/>
      <c r="AH10" s="50"/>
      <c r="AI10" s="50"/>
      <c r="AJ10" s="50"/>
      <c r="AK10" s="2"/>
      <c r="AL10" s="50">
        <f>データ!V6</f>
        <v>22147</v>
      </c>
      <c r="AM10" s="50"/>
      <c r="AN10" s="50"/>
      <c r="AO10" s="50"/>
      <c r="AP10" s="50"/>
      <c r="AQ10" s="50"/>
      <c r="AR10" s="50"/>
      <c r="AS10" s="50"/>
      <c r="AT10" s="45">
        <f>データ!W6</f>
        <v>5.74</v>
      </c>
      <c r="AU10" s="45"/>
      <c r="AV10" s="45"/>
      <c r="AW10" s="45"/>
      <c r="AX10" s="45"/>
      <c r="AY10" s="45"/>
      <c r="AZ10" s="45"/>
      <c r="BA10" s="45"/>
      <c r="BB10" s="45">
        <f>データ!X6</f>
        <v>3858.36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43214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大河原町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93.84</v>
      </c>
      <c r="Q6" s="34">
        <f t="shared" si="3"/>
        <v>118.55</v>
      </c>
      <c r="R6" s="34">
        <f t="shared" si="3"/>
        <v>3024</v>
      </c>
      <c r="S6" s="34">
        <f t="shared" si="3"/>
        <v>23624</v>
      </c>
      <c r="T6" s="34">
        <f t="shared" si="3"/>
        <v>24.99</v>
      </c>
      <c r="U6" s="34">
        <f t="shared" si="3"/>
        <v>945.34</v>
      </c>
      <c r="V6" s="34">
        <f t="shared" si="3"/>
        <v>22147</v>
      </c>
      <c r="W6" s="34">
        <f t="shared" si="3"/>
        <v>5.74</v>
      </c>
      <c r="X6" s="34">
        <f t="shared" si="3"/>
        <v>3858.36</v>
      </c>
      <c r="Y6" s="35">
        <f>IF(Y7="",NA(),Y7)</f>
        <v>83.79</v>
      </c>
      <c r="Z6" s="35">
        <f t="shared" ref="Z6:AH6" si="4">IF(Z7="",NA(),Z7)</f>
        <v>81.41</v>
      </c>
      <c r="AA6" s="35">
        <f t="shared" si="4"/>
        <v>78.09</v>
      </c>
      <c r="AB6" s="35">
        <f t="shared" si="4"/>
        <v>64.17</v>
      </c>
      <c r="AC6" s="35">
        <f t="shared" si="4"/>
        <v>80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205.19</v>
      </c>
      <c r="BG6" s="35">
        <f t="shared" ref="BG6:BO6" si="7">IF(BG7="",NA(),BG7)</f>
        <v>199.35</v>
      </c>
      <c r="BH6" s="35">
        <f t="shared" si="7"/>
        <v>192.99</v>
      </c>
      <c r="BI6" s="35">
        <f t="shared" si="7"/>
        <v>185.79</v>
      </c>
      <c r="BJ6" s="35">
        <f t="shared" si="7"/>
        <v>174.22</v>
      </c>
      <c r="BK6" s="35">
        <f t="shared" si="7"/>
        <v>1273.52</v>
      </c>
      <c r="BL6" s="35">
        <f t="shared" si="7"/>
        <v>1209.95</v>
      </c>
      <c r="BM6" s="35">
        <f t="shared" si="7"/>
        <v>1136.5</v>
      </c>
      <c r="BN6" s="35">
        <f t="shared" si="7"/>
        <v>862.87</v>
      </c>
      <c r="BO6" s="35">
        <f t="shared" si="7"/>
        <v>716.96</v>
      </c>
      <c r="BP6" s="34" t="str">
        <f>IF(BP7="","",IF(BP7="-","【-】","【"&amp;SUBSTITUTE(TEXT(BP7,"#,##0.00"),"-","△")&amp;"】"))</f>
        <v>【728.30】</v>
      </c>
      <c r="BQ6" s="35">
        <f>IF(BQ7="",NA(),BQ7)</f>
        <v>88.64</v>
      </c>
      <c r="BR6" s="35">
        <f t="shared" ref="BR6:BZ6" si="8">IF(BR7="",NA(),BR7)</f>
        <v>114.21</v>
      </c>
      <c r="BS6" s="35">
        <f t="shared" si="8"/>
        <v>100.41</v>
      </c>
      <c r="BT6" s="35">
        <f t="shared" si="8"/>
        <v>95.75</v>
      </c>
      <c r="BU6" s="35">
        <f t="shared" si="8"/>
        <v>93.19</v>
      </c>
      <c r="BV6" s="35">
        <f t="shared" si="8"/>
        <v>67.849999999999994</v>
      </c>
      <c r="BW6" s="35">
        <f t="shared" si="8"/>
        <v>69.48</v>
      </c>
      <c r="BX6" s="35">
        <f t="shared" si="8"/>
        <v>71.650000000000006</v>
      </c>
      <c r="BY6" s="35">
        <f t="shared" si="8"/>
        <v>85.39</v>
      </c>
      <c r="BZ6" s="35">
        <f t="shared" si="8"/>
        <v>88.09</v>
      </c>
      <c r="CA6" s="34" t="str">
        <f>IF(CA7="","",IF(CA7="-","【-】","【"&amp;SUBSTITUTE(TEXT(CA7,"#,##0.00"),"-","△")&amp;"】"))</f>
        <v>【100.04】</v>
      </c>
      <c r="CB6" s="35">
        <f>IF(CB7="",NA(),CB7)</f>
        <v>194.56</v>
      </c>
      <c r="CC6" s="35">
        <f t="shared" ref="CC6:CK6" si="9">IF(CC7="",NA(),CC7)</f>
        <v>152.37</v>
      </c>
      <c r="CD6" s="35">
        <f t="shared" si="9"/>
        <v>177.22</v>
      </c>
      <c r="CE6" s="35">
        <f t="shared" si="9"/>
        <v>186.59</v>
      </c>
      <c r="CF6" s="35">
        <f t="shared" si="9"/>
        <v>195.56</v>
      </c>
      <c r="CG6" s="35">
        <f t="shared" si="9"/>
        <v>224.94</v>
      </c>
      <c r="CH6" s="35">
        <f t="shared" si="9"/>
        <v>220.67</v>
      </c>
      <c r="CI6" s="35">
        <f t="shared" si="9"/>
        <v>217.82</v>
      </c>
      <c r="CJ6" s="35">
        <f t="shared" si="9"/>
        <v>188.79</v>
      </c>
      <c r="CK6" s="35">
        <f t="shared" si="9"/>
        <v>181.8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55.41</v>
      </c>
      <c r="CS6" s="35">
        <f t="shared" si="10"/>
        <v>55.81</v>
      </c>
      <c r="CT6" s="35">
        <f t="shared" si="10"/>
        <v>54.44</v>
      </c>
      <c r="CU6" s="35">
        <f t="shared" si="10"/>
        <v>59.4</v>
      </c>
      <c r="CV6" s="35">
        <f t="shared" si="10"/>
        <v>59.35</v>
      </c>
      <c r="CW6" s="34" t="str">
        <f>IF(CW7="","",IF(CW7="-","【-】","【"&amp;SUBSTITUTE(TEXT(CW7,"#,##0.00"),"-","△")&amp;"】"))</f>
        <v>【60.09】</v>
      </c>
      <c r="CX6" s="35">
        <f>IF(CX7="",NA(),CX7)</f>
        <v>94.1</v>
      </c>
      <c r="CY6" s="35">
        <f t="shared" ref="CY6:DG6" si="11">IF(CY7="",NA(),CY7)</f>
        <v>94.14</v>
      </c>
      <c r="CZ6" s="35">
        <f t="shared" si="11"/>
        <v>94.44</v>
      </c>
      <c r="DA6" s="35">
        <f t="shared" si="11"/>
        <v>94.96</v>
      </c>
      <c r="DB6" s="35">
        <f t="shared" si="11"/>
        <v>95.51</v>
      </c>
      <c r="DC6" s="35">
        <f t="shared" si="11"/>
        <v>84.12</v>
      </c>
      <c r="DD6" s="35">
        <f t="shared" si="11"/>
        <v>84.41</v>
      </c>
      <c r="DE6" s="35">
        <f t="shared" si="11"/>
        <v>84.2</v>
      </c>
      <c r="DF6" s="35">
        <f t="shared" si="11"/>
        <v>89.81</v>
      </c>
      <c r="DG6" s="35">
        <f t="shared" si="11"/>
        <v>89.88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7.0000000000000007E-2</v>
      </c>
      <c r="EL6" s="35">
        <f t="shared" si="14"/>
        <v>0.04</v>
      </c>
      <c r="EM6" s="35">
        <f t="shared" si="14"/>
        <v>0.09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43214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93.84</v>
      </c>
      <c r="Q7" s="38">
        <v>118.55</v>
      </c>
      <c r="R7" s="38">
        <v>3024</v>
      </c>
      <c r="S7" s="38">
        <v>23624</v>
      </c>
      <c r="T7" s="38">
        <v>24.99</v>
      </c>
      <c r="U7" s="38">
        <v>945.34</v>
      </c>
      <c r="V7" s="38">
        <v>22147</v>
      </c>
      <c r="W7" s="38">
        <v>5.74</v>
      </c>
      <c r="X7" s="38">
        <v>3858.36</v>
      </c>
      <c r="Y7" s="38">
        <v>83.79</v>
      </c>
      <c r="Z7" s="38">
        <v>81.41</v>
      </c>
      <c r="AA7" s="38">
        <v>78.09</v>
      </c>
      <c r="AB7" s="38">
        <v>64.17</v>
      </c>
      <c r="AC7" s="38">
        <v>80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205.19</v>
      </c>
      <c r="BG7" s="38">
        <v>199.35</v>
      </c>
      <c r="BH7" s="38">
        <v>192.99</v>
      </c>
      <c r="BI7" s="38">
        <v>185.79</v>
      </c>
      <c r="BJ7" s="38">
        <v>174.22</v>
      </c>
      <c r="BK7" s="38">
        <v>1273.52</v>
      </c>
      <c r="BL7" s="38">
        <v>1209.95</v>
      </c>
      <c r="BM7" s="38">
        <v>1136.5</v>
      </c>
      <c r="BN7" s="38">
        <v>862.87</v>
      </c>
      <c r="BO7" s="38">
        <v>716.96</v>
      </c>
      <c r="BP7" s="38">
        <v>728.3</v>
      </c>
      <c r="BQ7" s="38">
        <v>88.64</v>
      </c>
      <c r="BR7" s="38">
        <v>114.21</v>
      </c>
      <c r="BS7" s="38">
        <v>100.41</v>
      </c>
      <c r="BT7" s="38">
        <v>95.75</v>
      </c>
      <c r="BU7" s="38">
        <v>93.19</v>
      </c>
      <c r="BV7" s="38">
        <v>67.849999999999994</v>
      </c>
      <c r="BW7" s="38">
        <v>69.48</v>
      </c>
      <c r="BX7" s="38">
        <v>71.650000000000006</v>
      </c>
      <c r="BY7" s="38">
        <v>85.39</v>
      </c>
      <c r="BZ7" s="38">
        <v>88.09</v>
      </c>
      <c r="CA7" s="38">
        <v>100.04</v>
      </c>
      <c r="CB7" s="38">
        <v>194.56</v>
      </c>
      <c r="CC7" s="38">
        <v>152.37</v>
      </c>
      <c r="CD7" s="38">
        <v>177.22</v>
      </c>
      <c r="CE7" s="38">
        <v>186.59</v>
      </c>
      <c r="CF7" s="38">
        <v>195.56</v>
      </c>
      <c r="CG7" s="38">
        <v>224.94</v>
      </c>
      <c r="CH7" s="38">
        <v>220.67</v>
      </c>
      <c r="CI7" s="38">
        <v>217.82</v>
      </c>
      <c r="CJ7" s="38">
        <v>188.79</v>
      </c>
      <c r="CK7" s="38">
        <v>181.8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55.41</v>
      </c>
      <c r="CS7" s="38">
        <v>55.81</v>
      </c>
      <c r="CT7" s="38">
        <v>54.44</v>
      </c>
      <c r="CU7" s="38">
        <v>59.4</v>
      </c>
      <c r="CV7" s="38">
        <v>59.35</v>
      </c>
      <c r="CW7" s="38">
        <v>60.09</v>
      </c>
      <c r="CX7" s="38">
        <v>94.1</v>
      </c>
      <c r="CY7" s="38">
        <v>94.14</v>
      </c>
      <c r="CZ7" s="38">
        <v>94.44</v>
      </c>
      <c r="DA7" s="38">
        <v>94.96</v>
      </c>
      <c r="DB7" s="38">
        <v>95.51</v>
      </c>
      <c r="DC7" s="38">
        <v>84.12</v>
      </c>
      <c r="DD7" s="38">
        <v>84.41</v>
      </c>
      <c r="DE7" s="38">
        <v>84.2</v>
      </c>
      <c r="DF7" s="38">
        <v>89.81</v>
      </c>
      <c r="DG7" s="38">
        <v>89.88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7.0000000000000007E-2</v>
      </c>
      <c r="EL7" s="38">
        <v>0.04</v>
      </c>
      <c r="EM7" s="38">
        <v>0.09</v>
      </c>
      <c r="EN7" s="38">
        <v>0.19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史明</cp:lastModifiedBy>
  <cp:lastPrinted>2018-01-29T08:02:12Z</cp:lastPrinted>
  <dcterms:created xsi:type="dcterms:W3CDTF">2017-12-25T02:02:31Z</dcterms:created>
  <dcterms:modified xsi:type="dcterms:W3CDTF">2018-02-23T04:40:01Z</dcterms:modified>
  <cp:category/>
</cp:coreProperties>
</file>