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4章118.公民館の状況" sheetId="1" r:id="rId1"/>
  </sheets>
  <definedNames>
    <definedName name="_xlnm.Print_Area" localSheetId="0">'14章118.公民館の状況'!$A$1:$P$189</definedName>
  </definedNames>
  <calcPr fullCalcOnLoad="1"/>
</workbook>
</file>

<file path=xl/sharedStrings.xml><?xml version="1.0" encoding="utf-8"?>
<sst xmlns="http://schemas.openxmlformats.org/spreadsheetml/2006/main" count="506" uniqueCount="92">
  <si>
    <t>118．　　公　　民　　館　　の　　状　　況</t>
  </si>
  <si>
    <t>（１）　室　別　利　用　者　数　</t>
  </si>
  <si>
    <t>中　央　公　民　館</t>
  </si>
  <si>
    <t>（単位：人）</t>
  </si>
  <si>
    <t>年度・月</t>
  </si>
  <si>
    <t>総　　数</t>
  </si>
  <si>
    <t>調理実習室</t>
  </si>
  <si>
    <t>創作室</t>
  </si>
  <si>
    <t>視聴覚室</t>
  </si>
  <si>
    <t>ロビー</t>
  </si>
  <si>
    <t>1日当たりの平均利用者数</t>
  </si>
  <si>
    <t>開館日数</t>
  </si>
  <si>
    <t>…</t>
  </si>
  <si>
    <t>5月</t>
  </si>
  <si>
    <t>6月</t>
  </si>
  <si>
    <t>7月</t>
  </si>
  <si>
    <t>8月</t>
  </si>
  <si>
    <t>9月</t>
  </si>
  <si>
    <t>10月</t>
  </si>
  <si>
    <t>11月</t>
  </si>
  <si>
    <t>12月</t>
  </si>
  <si>
    <t>2月</t>
  </si>
  <si>
    <t>3月</t>
  </si>
  <si>
    <t>資料：</t>
  </si>
  <si>
    <t>注：</t>
  </si>
  <si>
    <t>（１）　大河原町中央公民館は、昭和55年10月に開館。</t>
  </si>
  <si>
    <t>（２）　平成１５年度よりロビー利用者数を計上しない。</t>
  </si>
  <si>
    <t>第1・２研修室</t>
  </si>
  <si>
    <t>小会議室</t>
  </si>
  <si>
    <t>会議室</t>
  </si>
  <si>
    <t>大集会室</t>
  </si>
  <si>
    <t>陶芸室</t>
  </si>
  <si>
    <t>1日当たりの   平均利用者数</t>
  </si>
  <si>
    <t>昭和61年度</t>
  </si>
  <si>
    <t>平成元年度</t>
  </si>
  <si>
    <t>（２）　利用者には、図書室の利用は含まない。</t>
  </si>
  <si>
    <t>（２）　図　書　室　利　用　人　数</t>
  </si>
  <si>
    <t>年度</t>
  </si>
  <si>
    <t>利用登録者数</t>
  </si>
  <si>
    <t>貸出人数</t>
  </si>
  <si>
    <t>1日平均貸出人数</t>
  </si>
  <si>
    <t>返却人数</t>
  </si>
  <si>
    <t>予約人数</t>
  </si>
  <si>
    <t>AV等館内利用人数</t>
  </si>
  <si>
    <t>開室日数</t>
  </si>
  <si>
    <t>平成12年度</t>
  </si>
  <si>
    <t>1日平均利用人数は、貸出人数÷開館日数とする。</t>
  </si>
  <si>
    <t>（３）　利　用　冊　数</t>
  </si>
  <si>
    <t>(単位：冊）</t>
  </si>
  <si>
    <t>合　　　計</t>
  </si>
  <si>
    <t>図　　　書</t>
  </si>
  <si>
    <t>雑　　　誌</t>
  </si>
  <si>
    <t>ＡＶ等</t>
  </si>
  <si>
    <t>駅前図書館からの予約件数</t>
  </si>
  <si>
    <t>1日平均　　　貸出冊数</t>
  </si>
  <si>
    <t>1日平均　　返却冊数</t>
  </si>
  <si>
    <t>貸出点数</t>
  </si>
  <si>
    <t>返却点数</t>
  </si>
  <si>
    <t>予約件数</t>
  </si>
  <si>
    <t>貸出冊数</t>
  </si>
  <si>
    <t>返却冊数</t>
  </si>
  <si>
    <t>（１）　金ヶ瀬公民館は、昭和61年４月１２日に開館。</t>
  </si>
  <si>
    <t>「主要施策の成果説明書」</t>
  </si>
  <si>
    <t>「主要政策の成果説明書」</t>
  </si>
  <si>
    <t>「主要施策の成果説明書」</t>
  </si>
  <si>
    <t>―</t>
  </si>
  <si>
    <t>平成18年6月以降、図書利用のシステムが変更となり把握できない項目が出てきている。</t>
  </si>
  <si>
    <t>1日平均貸出（返却）点数は、貸出(返却）点数÷開館日数とする。平成18年6月以降、図書利用のシステムが変更となり把握できない項目がでてきている。</t>
  </si>
  <si>
    <t>－</t>
  </si>
  <si>
    <t>　</t>
  </si>
  <si>
    <t>ロビー</t>
  </si>
  <si>
    <t>ゲートボールコート</t>
  </si>
  <si>
    <t>…</t>
  </si>
  <si>
    <t>―</t>
  </si>
  <si>
    <t>駐車場</t>
  </si>
  <si>
    <t>…</t>
  </si>
  <si>
    <t>研修室</t>
  </si>
  <si>
    <t>和室</t>
  </si>
  <si>
    <t>食の開発室</t>
  </si>
  <si>
    <t>交流室</t>
  </si>
  <si>
    <t>会議室</t>
  </si>
  <si>
    <t>大ホール</t>
  </si>
  <si>
    <t>まちづくりルーム</t>
  </si>
  <si>
    <t>商いルーム</t>
  </si>
  <si>
    <t>-</t>
  </si>
  <si>
    <t>-</t>
  </si>
  <si>
    <t xml:space="preserve"> </t>
  </si>
  <si>
    <t>金　ケ　瀬　公　民　館</t>
  </si>
  <si>
    <t>118．　金ケ瀬公民館の利用状況</t>
  </si>
  <si>
    <t>令和元年度</t>
  </si>
  <si>
    <t>令和3年4月</t>
  </si>
  <si>
    <t>令和4年1月</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</si>
</sst>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Red]\(0.0\)"/>
    <numFmt numFmtId="183" formatCode="#,##0.0_ "/>
    <numFmt numFmtId="184" formatCode="#,##0.0_);[Red]\(#,##0.0\)"/>
    <numFmt numFmtId="185" formatCode="#,##0.0;[Red]\-#,##0.0"/>
    <numFmt numFmtId="186" formatCode="#,##0.0_ ;[Red]\-#,##0.0\ "/>
    <numFmt numFmtId="187" formatCode="#,##0.00_ "/>
    <numFmt numFmtId="188" formatCode="#,##0_ ;[Red]\-#,##0\ "/>
    <numFmt numFmtId="189" formatCode="yy\.m\.d"/>
    <numFmt numFmtId="190" formatCode="[$-411]ge\.m\.d;@"/>
    <numFmt numFmtId="191" formatCode="mmm\-yyyy"/>
    <numFmt numFmtId="192" formatCode="#,##0.0;&quot;△ &quot;#,##0.0"/>
    <numFmt numFmtId="193" formatCode="[$-411]ggge&quot;年&quot;m&quot;月&quot;d&quot;日&quot;;@"/>
    <numFmt numFmtId="194" formatCode="0.0%"/>
    <numFmt numFmtId="195" formatCode="0_ "/>
    <numFmt numFmtId="196" formatCode="0.0_ "/>
    <numFmt numFmtId="197" formatCode="0.00_ "/>
    <numFmt numFmtId="198" formatCode="#,##0.00;&quot;△ &quot;#,##0.00"/>
    <numFmt numFmtId="199" formatCode="0;&quot;△ &quot;0"/>
    <numFmt numFmtId="200" formatCode="0.00;&quot;△ &quot;0.00"/>
    <numFmt numFmtId="201" formatCode="0.0;&quot;△ &quot;0.0"/>
    <numFmt numFmtId="202" formatCode="#,##0;&quot;△ &quot;#,##0"/>
    <numFmt numFmtId="203" formatCode="#,##0.00_);[Red]\(#,##0.00\)"/>
    <numFmt numFmtId="204" formatCode="[&lt;0]0;General"/>
    <numFmt numFmtId="205" formatCode="0_);[Red]\(0\)"/>
    <numFmt numFmtId="206" formatCode="0.000_ "/>
    <numFmt numFmtId="207" formatCode="0.00_);[Red]\(0.00\)"/>
    <numFmt numFmtId="208" formatCode="[&lt;=999]000;000\-00"/>
    <numFmt numFmtId="209" formatCode="[$-411]&quot; &quot;yyyy&quot;年 &quot;m&quot;月 &quot;d&quot;日 &quot;dddd"/>
    <numFmt numFmtId="210" formatCode="#,##0.00_ ;[Red]\-#,##0.00\ "/>
    <numFmt numFmtId="211" formatCode="_ * #,##0.0_ ;_ * \-#,##0.0_ ;_ * &quot;-&quot;?_ ;_ @_ "/>
    <numFmt numFmtId="212" formatCode="[$]ggge&quot;年&quot;m&quot;月&quot;d&quot;日&quot;;@"/>
    <numFmt numFmtId="213" formatCode="[$-411]gge&quot;年&quot;m&quot;月&quot;d&quot;日&quot;;@"/>
    <numFmt numFmtId="214" formatCode="[$]gge&quot;年&quot;m&quot;月&quot;d&quot;日&quot;;@"/>
    <numFmt numFmtId="215" formatCode="#,##0;[Red]#,##0"/>
    <numFmt numFmtId="216" formatCode="#,##0.0;[Red]#,##0.0"/>
  </numFmts>
  <fonts count="42">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medium"/>
    </border>
    <border>
      <left>
        <color indexed="63"/>
      </left>
      <right>
        <color indexed="63"/>
      </right>
      <top style="medium"/>
      <bottom style="thin"/>
    </border>
    <border>
      <left style="thin"/>
      <right>
        <color indexed="63"/>
      </right>
      <top>
        <color indexed="63"/>
      </top>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27">
    <xf numFmtId="0" fontId="0" fillId="0" borderId="0" xfId="0"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176" fontId="4" fillId="0" borderId="0" xfId="0" applyNumberFormat="1" applyFont="1" applyFill="1" applyAlignment="1">
      <alignment vertical="center"/>
    </xf>
    <xf numFmtId="38" fontId="4" fillId="0" borderId="14" xfId="49" applyFont="1" applyBorder="1" applyAlignment="1">
      <alignment horizontal="right"/>
    </xf>
    <xf numFmtId="0" fontId="4" fillId="0" borderId="15" xfId="0" applyFont="1" applyFill="1" applyBorder="1" applyAlignment="1">
      <alignment horizontal="center" vertical="center"/>
    </xf>
    <xf numFmtId="38" fontId="4" fillId="0" borderId="0" xfId="49" applyFont="1" applyBorder="1" applyAlignment="1">
      <alignment horizontal="right"/>
    </xf>
    <xf numFmtId="183" fontId="4" fillId="0" borderId="0" xfId="0" applyNumberFormat="1" applyFont="1" applyFill="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Border="1" applyAlignment="1">
      <alignment vertical="center" wrapText="1"/>
    </xf>
    <xf numFmtId="176" fontId="4" fillId="0" borderId="0" xfId="0" applyNumberFormat="1" applyFont="1" applyFill="1" applyAlignment="1">
      <alignment horizontal="right" vertical="center"/>
    </xf>
    <xf numFmtId="0" fontId="4" fillId="0" borderId="0" xfId="0" applyFont="1" applyBorder="1" applyAlignment="1">
      <alignment horizontal="right" vertical="center"/>
    </xf>
    <xf numFmtId="38" fontId="4" fillId="0" borderId="0" xfId="49"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0" xfId="61" applyFont="1" applyBorder="1">
      <alignment/>
      <protection/>
    </xf>
    <xf numFmtId="0" fontId="4" fillId="0" borderId="0" xfId="61" applyFont="1">
      <alignment/>
      <protection/>
    </xf>
    <xf numFmtId="0" fontId="4" fillId="0" borderId="17" xfId="61" applyFont="1" applyBorder="1" applyAlignment="1">
      <alignment horizontal="center" vertical="center" wrapText="1"/>
      <protection/>
    </xf>
    <xf numFmtId="0" fontId="4" fillId="0" borderId="18" xfId="61" applyFont="1" applyBorder="1" applyAlignment="1">
      <alignment horizontal="center" vertical="center" shrinkToFit="1"/>
      <protection/>
    </xf>
    <xf numFmtId="0" fontId="4" fillId="0" borderId="18"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0" xfId="61" applyFont="1" applyAlignment="1">
      <alignment horizontal="center" vertical="center" wrapText="1"/>
      <protection/>
    </xf>
    <xf numFmtId="0" fontId="4" fillId="0" borderId="13" xfId="61" applyFont="1" applyBorder="1" applyAlignment="1">
      <alignment horizontal="center" vertical="center" shrinkToFit="1"/>
      <protection/>
    </xf>
    <xf numFmtId="38" fontId="4" fillId="0" borderId="20" xfId="49" applyFont="1" applyBorder="1" applyAlignment="1">
      <alignment/>
    </xf>
    <xf numFmtId="38" fontId="4" fillId="0" borderId="14" xfId="49" applyFont="1" applyBorder="1" applyAlignment="1">
      <alignment/>
    </xf>
    <xf numFmtId="182" fontId="4" fillId="0" borderId="14" xfId="49" applyNumberFormat="1" applyFont="1" applyBorder="1" applyAlignment="1">
      <alignment/>
    </xf>
    <xf numFmtId="0" fontId="4" fillId="0" borderId="15" xfId="61" applyFont="1" applyBorder="1" applyAlignment="1">
      <alignment horizontal="center" vertical="center" shrinkToFit="1"/>
      <protection/>
    </xf>
    <xf numFmtId="38" fontId="4" fillId="0" borderId="21" xfId="49" applyFont="1" applyFill="1" applyBorder="1" applyAlignment="1">
      <alignment horizontal="right"/>
    </xf>
    <xf numFmtId="38" fontId="4" fillId="0" borderId="0" xfId="49" applyFont="1" applyBorder="1" applyAlignment="1">
      <alignment/>
    </xf>
    <xf numFmtId="182" fontId="4" fillId="0" borderId="0" xfId="49" applyNumberFormat="1" applyFont="1" applyBorder="1" applyAlignment="1">
      <alignment/>
    </xf>
    <xf numFmtId="0" fontId="5" fillId="0" borderId="0" xfId="61" applyFont="1" applyAlignment="1">
      <alignment horizontal="right"/>
      <protection/>
    </xf>
    <xf numFmtId="0" fontId="5" fillId="0" borderId="0" xfId="61" applyFont="1">
      <alignment/>
      <protection/>
    </xf>
    <xf numFmtId="0" fontId="4" fillId="0" borderId="22" xfId="61" applyFont="1" applyBorder="1" applyAlignment="1">
      <alignment horizontal="center" vertical="center" wrapText="1"/>
      <protection/>
    </xf>
    <xf numFmtId="186" fontId="4" fillId="0" borderId="14" xfId="49" applyNumberFormat="1" applyFont="1" applyBorder="1" applyAlignment="1">
      <alignment/>
    </xf>
    <xf numFmtId="186" fontId="4" fillId="0" borderId="0" xfId="49" applyNumberFormat="1" applyFont="1" applyBorder="1" applyAlignment="1">
      <alignment/>
    </xf>
    <xf numFmtId="38" fontId="4" fillId="0" borderId="21" xfId="49" applyFont="1" applyBorder="1" applyAlignment="1">
      <alignment/>
    </xf>
    <xf numFmtId="196" fontId="4" fillId="0" borderId="0" xfId="49" applyNumberFormat="1" applyFont="1" applyBorder="1" applyAlignment="1">
      <alignment horizontal="right"/>
    </xf>
    <xf numFmtId="38" fontId="4" fillId="0" borderId="0" xfId="49" applyFont="1" applyAlignment="1">
      <alignment/>
    </xf>
    <xf numFmtId="38" fontId="7" fillId="0" borderId="0" xfId="49" applyFont="1" applyBorder="1" applyAlignment="1">
      <alignment/>
    </xf>
    <xf numFmtId="185" fontId="7" fillId="0" borderId="0" xfId="49" applyNumberFormat="1" applyFont="1" applyBorder="1" applyAlignment="1">
      <alignment/>
    </xf>
    <xf numFmtId="38" fontId="7" fillId="0" borderId="0" xfId="49" applyFont="1" applyBorder="1" applyAlignment="1">
      <alignment horizontal="right"/>
    </xf>
    <xf numFmtId="38" fontId="4" fillId="0" borderId="0" xfId="49" applyFont="1" applyAlignment="1">
      <alignment horizontal="right"/>
    </xf>
    <xf numFmtId="0" fontId="4" fillId="0" borderId="16" xfId="0" applyFont="1" applyBorder="1" applyAlignment="1">
      <alignment vertical="center"/>
    </xf>
    <xf numFmtId="0" fontId="4" fillId="0" borderId="16" xfId="61" applyFont="1" applyBorder="1">
      <alignment/>
      <protection/>
    </xf>
    <xf numFmtId="38" fontId="4" fillId="0" borderId="21" xfId="49" applyFont="1" applyBorder="1" applyAlignment="1">
      <alignment horizontal="right"/>
    </xf>
    <xf numFmtId="0" fontId="5" fillId="0" borderId="16" xfId="0" applyFont="1" applyBorder="1" applyAlignment="1">
      <alignment vertical="center"/>
    </xf>
    <xf numFmtId="0" fontId="7" fillId="0" borderId="0" xfId="0" applyFont="1" applyFill="1" applyAlignment="1">
      <alignment vertical="center"/>
    </xf>
    <xf numFmtId="176" fontId="4" fillId="0" borderId="0" xfId="0" applyNumberFormat="1" applyFont="1" applyFill="1" applyAlignment="1" applyProtection="1">
      <alignment vertical="center"/>
      <protection/>
    </xf>
    <xf numFmtId="176"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61" applyFont="1" applyAlignment="1">
      <alignment vertical="center"/>
      <protection/>
    </xf>
    <xf numFmtId="0" fontId="7" fillId="0" borderId="15" xfId="61" applyFont="1" applyBorder="1" applyAlignment="1">
      <alignment horizontal="center" vertical="center" shrinkToFit="1"/>
      <protection/>
    </xf>
    <xf numFmtId="0" fontId="7" fillId="0" borderId="0" xfId="61" applyFont="1">
      <alignment/>
      <protection/>
    </xf>
    <xf numFmtId="185" fontId="4" fillId="0" borderId="0" xfId="49" applyNumberFormat="1" applyFont="1" applyBorder="1" applyAlignment="1">
      <alignment/>
    </xf>
    <xf numFmtId="186" fontId="7" fillId="0" borderId="0" xfId="49" applyNumberFormat="1" applyFont="1" applyBorder="1" applyAlignment="1">
      <alignment/>
    </xf>
    <xf numFmtId="0" fontId="4" fillId="0" borderId="0" xfId="61" applyFont="1" applyBorder="1" applyAlignment="1">
      <alignment horizontal="center" vertical="center" shrinkToFit="1"/>
      <protection/>
    </xf>
    <xf numFmtId="38" fontId="7" fillId="0" borderId="21" xfId="49" applyFont="1" applyBorder="1" applyAlignment="1">
      <alignment horizontal="right"/>
    </xf>
    <xf numFmtId="0" fontId="4" fillId="0" borderId="15" xfId="0" applyFont="1" applyBorder="1" applyAlignment="1">
      <alignment horizontal="center" vertical="center"/>
    </xf>
    <xf numFmtId="176" fontId="4" fillId="0" borderId="0" xfId="0" applyNumberFormat="1" applyFont="1" applyAlignment="1">
      <alignment vertical="center"/>
    </xf>
    <xf numFmtId="176" fontId="4" fillId="0" borderId="15" xfId="0" applyNumberFormat="1" applyFont="1" applyBorder="1" applyAlignment="1">
      <alignment horizontal="center" vertical="center"/>
    </xf>
    <xf numFmtId="0" fontId="7"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5" fillId="0" borderId="12" xfId="0" applyFont="1" applyBorder="1" applyAlignment="1">
      <alignment horizontal="center" vertical="center" wrapText="1"/>
    </xf>
    <xf numFmtId="176" fontId="4" fillId="0" borderId="0" xfId="0" applyNumberFormat="1" applyFont="1" applyAlignment="1">
      <alignment horizontal="center" vertical="center"/>
    </xf>
    <xf numFmtId="185" fontId="4" fillId="0" borderId="14" xfId="49" applyNumberFormat="1" applyFont="1" applyBorder="1" applyAlignment="1">
      <alignment horizontal="right"/>
    </xf>
    <xf numFmtId="195" fontId="4" fillId="0" borderId="0" xfId="0" applyNumberFormat="1" applyFont="1" applyBorder="1" applyAlignment="1">
      <alignment horizontal="right" vertical="center"/>
    </xf>
    <xf numFmtId="196" fontId="4" fillId="0" borderId="0" xfId="0" applyNumberFormat="1" applyFont="1" applyBorder="1" applyAlignment="1">
      <alignment horizontal="right" vertical="center"/>
    </xf>
    <xf numFmtId="176" fontId="7" fillId="0" borderId="25" xfId="0" applyNumberFormat="1" applyFont="1" applyBorder="1" applyAlignment="1">
      <alignment vertical="center"/>
    </xf>
    <xf numFmtId="176" fontId="7" fillId="0" borderId="10" xfId="0" applyNumberFormat="1" applyFont="1" applyBorder="1" applyAlignment="1">
      <alignment vertical="center"/>
    </xf>
    <xf numFmtId="38" fontId="7" fillId="0" borderId="10" xfId="49" applyFont="1" applyBorder="1" applyAlignment="1">
      <alignment horizontal="right"/>
    </xf>
    <xf numFmtId="183" fontId="7" fillId="0" borderId="10" xfId="0" applyNumberFormat="1" applyFont="1" applyBorder="1" applyAlignment="1">
      <alignment vertical="center"/>
    </xf>
    <xf numFmtId="182" fontId="4" fillId="0" borderId="0" xfId="0" applyNumberFormat="1" applyFont="1" applyFill="1" applyAlignment="1">
      <alignment vertical="center"/>
    </xf>
    <xf numFmtId="176" fontId="4" fillId="0" borderId="21" xfId="0" applyNumberFormat="1" applyFont="1" applyFill="1" applyBorder="1" applyAlignment="1">
      <alignment vertical="center"/>
    </xf>
    <xf numFmtId="182" fontId="4" fillId="0" borderId="0" xfId="0" applyNumberFormat="1" applyFont="1" applyFill="1" applyBorder="1" applyAlignment="1">
      <alignment vertical="center"/>
    </xf>
    <xf numFmtId="185" fontId="4" fillId="0" borderId="0" xfId="49" applyNumberFormat="1" applyFont="1" applyBorder="1" applyAlignment="1">
      <alignment horizontal="right"/>
    </xf>
    <xf numFmtId="176" fontId="4" fillId="0" borderId="21" xfId="0" applyNumberFormat="1" applyFont="1" applyBorder="1" applyAlignment="1">
      <alignment vertical="center"/>
    </xf>
    <xf numFmtId="176" fontId="4" fillId="0" borderId="0" xfId="0" applyNumberFormat="1" applyFont="1" applyBorder="1" applyAlignment="1">
      <alignment vertical="center"/>
    </xf>
    <xf numFmtId="183" fontId="4" fillId="0" borderId="0" xfId="0" applyNumberFormat="1" applyFont="1" applyBorder="1" applyAlignment="1">
      <alignment vertical="center"/>
    </xf>
    <xf numFmtId="0" fontId="4" fillId="0" borderId="15" xfId="61" applyFont="1" applyBorder="1">
      <alignment/>
      <protection/>
    </xf>
    <xf numFmtId="176" fontId="4" fillId="0" borderId="0" xfId="0" applyNumberFormat="1" applyFont="1" applyAlignment="1">
      <alignment vertical="center"/>
    </xf>
    <xf numFmtId="176" fontId="4" fillId="0" borderId="0" xfId="0" applyNumberFormat="1" applyFont="1" applyAlignment="1">
      <alignment horizontal="righ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center" vertical="center"/>
    </xf>
    <xf numFmtId="205" fontId="4" fillId="0" borderId="0" xfId="0" applyNumberFormat="1" applyFont="1" applyBorder="1" applyAlignment="1">
      <alignment vertical="center"/>
    </xf>
    <xf numFmtId="0" fontId="4" fillId="0" borderId="23" xfId="0" applyFont="1" applyFill="1" applyBorder="1" applyAlignment="1">
      <alignment horizontal="center" vertical="center"/>
    </xf>
    <xf numFmtId="176" fontId="4" fillId="0" borderId="10" xfId="0" applyNumberFormat="1" applyFont="1" applyFill="1" applyBorder="1" applyAlignment="1">
      <alignment vertical="center"/>
    </xf>
    <xf numFmtId="183" fontId="4" fillId="0" borderId="10" xfId="0" applyNumberFormat="1" applyFont="1" applyFill="1" applyBorder="1" applyAlignment="1">
      <alignment vertical="center"/>
    </xf>
    <xf numFmtId="38" fontId="4" fillId="0" borderId="0" xfId="61" applyNumberFormat="1" applyFont="1" applyBorder="1">
      <alignment/>
      <protection/>
    </xf>
    <xf numFmtId="38" fontId="4" fillId="0" borderId="25" xfId="49" applyFont="1" applyBorder="1" applyAlignment="1">
      <alignment horizontal="right"/>
    </xf>
    <xf numFmtId="38" fontId="4" fillId="0" borderId="10" xfId="49" applyFont="1" applyBorder="1" applyAlignment="1">
      <alignment/>
    </xf>
    <xf numFmtId="185" fontId="4" fillId="0" borderId="10" xfId="49" applyNumberFormat="1" applyFont="1" applyBorder="1" applyAlignment="1">
      <alignment/>
    </xf>
    <xf numFmtId="38" fontId="4" fillId="0" borderId="10" xfId="49" applyFont="1" applyBorder="1" applyAlignment="1">
      <alignment horizontal="right"/>
    </xf>
    <xf numFmtId="216" fontId="4" fillId="0" borderId="0" xfId="49" applyNumberFormat="1" applyFont="1" applyAlignment="1">
      <alignment/>
    </xf>
    <xf numFmtId="182" fontId="4" fillId="0" borderId="0" xfId="49" applyNumberFormat="1" applyFont="1" applyAlignment="1">
      <alignment/>
    </xf>
    <xf numFmtId="216" fontId="4" fillId="0" borderId="10" xfId="49" applyNumberFormat="1" applyFont="1" applyBorder="1" applyAlignment="1">
      <alignment/>
    </xf>
    <xf numFmtId="182" fontId="4" fillId="0" borderId="10" xfId="49" applyNumberFormat="1" applyFont="1" applyBorder="1" applyAlignment="1">
      <alignment/>
    </xf>
    <xf numFmtId="0" fontId="7" fillId="0" borderId="0" xfId="0" applyFont="1" applyAlignment="1">
      <alignment horizontal="center" vertical="center"/>
    </xf>
    <xf numFmtId="0" fontId="4" fillId="0" borderId="0" xfId="0" applyFont="1" applyAlignment="1">
      <alignment horizontal="center" vertical="center"/>
    </xf>
    <xf numFmtId="0" fontId="4" fillId="0" borderId="26"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0" xfId="61" applyFont="1" applyAlignment="1">
      <alignment horizontal="center"/>
      <protection/>
    </xf>
    <xf numFmtId="0" fontId="4" fillId="0" borderId="0" xfId="61" applyFont="1" applyBorder="1" applyAlignment="1">
      <alignment horizontal="center"/>
      <protection/>
    </xf>
    <xf numFmtId="0" fontId="4" fillId="0" borderId="0"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7"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金ヶ瀬公民館図書室利用集計(１４年度）"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2:P189"/>
  <sheetViews>
    <sheetView tabSelected="1" view="pageBreakPreview" zoomScale="71" zoomScaleSheetLayoutView="71" zoomScalePageLayoutView="0" workbookViewId="0" topLeftCell="A1">
      <selection activeCell="A190" sqref="A190:IV572"/>
    </sheetView>
  </sheetViews>
  <sheetFormatPr defaultColWidth="9.00390625" defaultRowHeight="13.5"/>
  <cols>
    <col min="1" max="1" width="12.625" style="3" customWidth="1"/>
    <col min="2" max="2" width="10.125" style="3" customWidth="1"/>
    <col min="3" max="3" width="11.00390625" style="3" customWidth="1"/>
    <col min="4" max="4" width="11.50390625" style="3" customWidth="1"/>
    <col min="5" max="5" width="9.50390625" style="3" customWidth="1"/>
    <col min="6" max="6" width="10.00390625" style="3" customWidth="1"/>
    <col min="7" max="7" width="12.875" style="3" customWidth="1"/>
    <col min="8" max="8" width="9.50390625" style="3" customWidth="1"/>
    <col min="9" max="9" width="11.25390625" style="3" customWidth="1"/>
    <col min="10" max="10" width="9.125" style="3" customWidth="1"/>
    <col min="11" max="11" width="10.50390625" style="3" customWidth="1"/>
    <col min="12" max="12" width="9.50390625" style="3" customWidth="1"/>
    <col min="13" max="13" width="9.75390625" style="3" customWidth="1"/>
    <col min="14" max="14" width="11.625" style="3" customWidth="1"/>
    <col min="15" max="15" width="10.75390625" style="3" customWidth="1"/>
    <col min="16" max="16" width="10.25390625" style="3" customWidth="1"/>
    <col min="17" max="16384" width="9.00390625" style="3" customWidth="1"/>
  </cols>
  <sheetData>
    <row r="2" spans="1:12" ht="13.5">
      <c r="A2" s="115" t="s">
        <v>0</v>
      </c>
      <c r="B2" s="115"/>
      <c r="C2" s="115"/>
      <c r="D2" s="115"/>
      <c r="E2" s="115"/>
      <c r="F2" s="115"/>
      <c r="G2" s="115"/>
      <c r="H2" s="115"/>
      <c r="I2" s="115"/>
      <c r="J2" s="115"/>
      <c r="K2" s="115"/>
      <c r="L2" s="115"/>
    </row>
    <row r="3" spans="2:11" ht="13.5">
      <c r="B3" s="116" t="s">
        <v>1</v>
      </c>
      <c r="C3" s="116"/>
      <c r="D3" s="116"/>
      <c r="E3" s="116"/>
      <c r="F3" s="116"/>
      <c r="G3" s="116"/>
      <c r="H3" s="116"/>
      <c r="I3" s="116"/>
      <c r="J3" s="116"/>
      <c r="K3" s="116"/>
    </row>
    <row r="4" spans="3:10" ht="13.5">
      <c r="C4" s="116" t="s">
        <v>2</v>
      </c>
      <c r="D4" s="116"/>
      <c r="E4" s="116"/>
      <c r="F4" s="116"/>
      <c r="G4" s="116"/>
      <c r="H4" s="116"/>
      <c r="I4" s="116"/>
      <c r="J4" s="116"/>
    </row>
    <row r="5" spans="1:15" ht="14.25" thickBot="1">
      <c r="A5" s="5" t="s">
        <v>3</v>
      </c>
      <c r="B5" s="5"/>
      <c r="C5" s="5"/>
      <c r="D5" s="5"/>
      <c r="E5" s="5"/>
      <c r="F5" s="5"/>
      <c r="G5" s="5"/>
      <c r="H5" s="5"/>
      <c r="I5" s="5"/>
      <c r="J5" s="5"/>
      <c r="K5" s="5"/>
      <c r="L5" s="5"/>
      <c r="M5" s="5"/>
      <c r="N5" s="5"/>
      <c r="O5" s="5"/>
    </row>
    <row r="6" spans="1:16" ht="40.5" customHeight="1">
      <c r="A6" s="79" t="s">
        <v>4</v>
      </c>
      <c r="B6" s="6" t="s">
        <v>5</v>
      </c>
      <c r="C6" s="6" t="s">
        <v>76</v>
      </c>
      <c r="D6" s="6" t="s">
        <v>77</v>
      </c>
      <c r="E6" s="6" t="s">
        <v>78</v>
      </c>
      <c r="F6" s="6" t="s">
        <v>79</v>
      </c>
      <c r="G6" s="6" t="s">
        <v>7</v>
      </c>
      <c r="H6" s="6" t="s">
        <v>80</v>
      </c>
      <c r="I6" s="6" t="s">
        <v>81</v>
      </c>
      <c r="J6" s="6" t="s">
        <v>82</v>
      </c>
      <c r="K6" s="6" t="s">
        <v>8</v>
      </c>
      <c r="L6" s="6" t="s">
        <v>9</v>
      </c>
      <c r="M6" s="80" t="s">
        <v>83</v>
      </c>
      <c r="N6" s="81" t="s">
        <v>10</v>
      </c>
      <c r="O6" s="7" t="s">
        <v>11</v>
      </c>
      <c r="P6" s="1"/>
    </row>
    <row r="7" spans="1:16" s="4" customFormat="1" ht="13.5">
      <c r="A7" s="75">
        <v>30</v>
      </c>
      <c r="B7" s="76">
        <v>10820</v>
      </c>
      <c r="C7" s="76">
        <v>1221</v>
      </c>
      <c r="D7" s="76">
        <v>377</v>
      </c>
      <c r="E7" s="76">
        <v>331</v>
      </c>
      <c r="F7" s="76">
        <v>385</v>
      </c>
      <c r="G7" s="76">
        <v>122</v>
      </c>
      <c r="H7" s="76">
        <v>1159</v>
      </c>
      <c r="I7" s="76">
        <v>4897</v>
      </c>
      <c r="J7" s="76">
        <v>791</v>
      </c>
      <c r="K7" s="76">
        <v>1403</v>
      </c>
      <c r="L7" s="82" t="s">
        <v>84</v>
      </c>
      <c r="M7" s="76">
        <v>134</v>
      </c>
      <c r="N7" s="83">
        <v>72.1</v>
      </c>
      <c r="O7" s="84">
        <v>150</v>
      </c>
      <c r="P7" s="85"/>
    </row>
    <row r="8" spans="1:16" s="4" customFormat="1" ht="13.5">
      <c r="A8" s="75" t="s">
        <v>89</v>
      </c>
      <c r="B8" s="76">
        <v>21735</v>
      </c>
      <c r="C8" s="76">
        <v>3380</v>
      </c>
      <c r="D8" s="76">
        <v>1556</v>
      </c>
      <c r="E8" s="76">
        <v>97</v>
      </c>
      <c r="F8" s="76">
        <v>1066</v>
      </c>
      <c r="G8" s="76">
        <v>217</v>
      </c>
      <c r="H8" s="76">
        <v>2099</v>
      </c>
      <c r="I8" s="76">
        <v>7871</v>
      </c>
      <c r="J8" s="76">
        <v>2357</v>
      </c>
      <c r="K8" s="76">
        <v>2518</v>
      </c>
      <c r="L8" s="82" t="s">
        <v>85</v>
      </c>
      <c r="M8" s="76">
        <v>574</v>
      </c>
      <c r="N8" s="93">
        <v>71</v>
      </c>
      <c r="O8" s="84">
        <v>306</v>
      </c>
      <c r="P8" s="85"/>
    </row>
    <row r="9" spans="1:16" s="4" customFormat="1" ht="13.5">
      <c r="A9" s="75">
        <v>2</v>
      </c>
      <c r="B9" s="76">
        <v>8399</v>
      </c>
      <c r="C9" s="76">
        <v>1926</v>
      </c>
      <c r="D9" s="76">
        <v>1143</v>
      </c>
      <c r="E9" s="76">
        <f>SUM(E12:E23)</f>
        <v>0</v>
      </c>
      <c r="F9" s="76">
        <f>SUM(F12:F23)</f>
        <v>0</v>
      </c>
      <c r="G9" s="76">
        <v>87</v>
      </c>
      <c r="H9" s="76">
        <v>1531</v>
      </c>
      <c r="I9" s="76">
        <v>1232</v>
      </c>
      <c r="J9" s="76">
        <v>1160</v>
      </c>
      <c r="K9" s="76">
        <v>1234</v>
      </c>
      <c r="L9" s="82" t="s">
        <v>85</v>
      </c>
      <c r="M9" s="76">
        <v>86</v>
      </c>
      <c r="N9" s="93">
        <v>33.1</v>
      </c>
      <c r="O9" s="76">
        <v>254</v>
      </c>
      <c r="P9" s="85"/>
    </row>
    <row r="10" spans="1:16" s="4" customFormat="1" ht="13.5">
      <c r="A10" s="75">
        <v>3</v>
      </c>
      <c r="B10" s="76">
        <v>10078</v>
      </c>
      <c r="C10" s="76">
        <v>2055</v>
      </c>
      <c r="D10" s="76">
        <v>1022</v>
      </c>
      <c r="E10" s="76">
        <v>0</v>
      </c>
      <c r="F10" s="76">
        <v>0</v>
      </c>
      <c r="G10" s="76">
        <v>143</v>
      </c>
      <c r="H10" s="76">
        <v>1368</v>
      </c>
      <c r="I10" s="76">
        <v>2649</v>
      </c>
      <c r="J10" s="76">
        <v>1429</v>
      </c>
      <c r="K10" s="76">
        <v>1367</v>
      </c>
      <c r="L10" s="82" t="s">
        <v>85</v>
      </c>
      <c r="M10" s="76">
        <v>104</v>
      </c>
      <c r="N10" s="93">
        <v>41.8</v>
      </c>
      <c r="O10" s="76">
        <v>241</v>
      </c>
      <c r="P10" s="85"/>
    </row>
    <row r="11" spans="1:16" s="4" customFormat="1" ht="13.5">
      <c r="A11" s="77"/>
      <c r="B11" s="76"/>
      <c r="C11" s="76"/>
      <c r="D11" s="76"/>
      <c r="E11" s="76"/>
      <c r="F11" s="76"/>
      <c r="G11" s="76"/>
      <c r="H11" s="76"/>
      <c r="I11" s="76"/>
      <c r="J11" s="76"/>
      <c r="K11" s="76"/>
      <c r="L11" s="82" t="s">
        <v>86</v>
      </c>
      <c r="M11" s="76"/>
      <c r="N11" s="93" t="s">
        <v>86</v>
      </c>
      <c r="O11" s="85"/>
      <c r="P11" s="85"/>
    </row>
    <row r="12" spans="1:16" s="4" customFormat="1" ht="13.5">
      <c r="A12" s="75" t="s">
        <v>90</v>
      </c>
      <c r="B12" s="98">
        <v>23</v>
      </c>
      <c r="C12" s="98">
        <v>23</v>
      </c>
      <c r="D12" s="98">
        <v>0</v>
      </c>
      <c r="E12" s="98">
        <v>0</v>
      </c>
      <c r="F12" s="98">
        <v>0</v>
      </c>
      <c r="G12" s="98">
        <v>0</v>
      </c>
      <c r="H12" s="98">
        <v>0</v>
      </c>
      <c r="I12" s="98">
        <v>0</v>
      </c>
      <c r="J12" s="98">
        <v>0</v>
      </c>
      <c r="K12" s="98">
        <v>0</v>
      </c>
      <c r="L12" s="99">
        <v>0</v>
      </c>
      <c r="M12" s="98">
        <v>0</v>
      </c>
      <c r="N12" s="93">
        <v>23</v>
      </c>
      <c r="O12" s="100">
        <v>1</v>
      </c>
      <c r="P12" s="101"/>
    </row>
    <row r="13" spans="1:16" s="4" customFormat="1" ht="13.5">
      <c r="A13" s="75" t="s">
        <v>13</v>
      </c>
      <c r="B13" s="98">
        <v>0</v>
      </c>
      <c r="C13" s="98">
        <v>0</v>
      </c>
      <c r="D13" s="98">
        <v>0</v>
      </c>
      <c r="E13" s="98">
        <v>0</v>
      </c>
      <c r="F13" s="98">
        <v>0</v>
      </c>
      <c r="G13" s="98">
        <v>0</v>
      </c>
      <c r="H13" s="98">
        <v>0</v>
      </c>
      <c r="I13" s="98">
        <v>0</v>
      </c>
      <c r="J13" s="98">
        <v>0</v>
      </c>
      <c r="K13" s="98">
        <v>0</v>
      </c>
      <c r="L13" s="99">
        <v>0</v>
      </c>
      <c r="M13" s="98">
        <v>0</v>
      </c>
      <c r="N13" s="93">
        <v>0</v>
      </c>
      <c r="O13" s="100">
        <v>0</v>
      </c>
      <c r="P13" s="101"/>
    </row>
    <row r="14" spans="1:16" s="4" customFormat="1" ht="13.5">
      <c r="A14" s="75" t="s">
        <v>14</v>
      </c>
      <c r="B14" s="98">
        <v>842</v>
      </c>
      <c r="C14" s="98">
        <v>183</v>
      </c>
      <c r="D14" s="98">
        <v>89</v>
      </c>
      <c r="E14" s="98">
        <v>0</v>
      </c>
      <c r="F14" s="98">
        <v>0</v>
      </c>
      <c r="G14" s="98">
        <v>13</v>
      </c>
      <c r="H14" s="98">
        <v>190</v>
      </c>
      <c r="I14" s="98">
        <v>162</v>
      </c>
      <c r="J14" s="98">
        <v>106</v>
      </c>
      <c r="K14" s="98">
        <v>99</v>
      </c>
      <c r="L14" s="99">
        <v>0</v>
      </c>
      <c r="M14" s="98">
        <v>0</v>
      </c>
      <c r="N14" s="93">
        <v>32.4</v>
      </c>
      <c r="O14" s="100">
        <v>26</v>
      </c>
      <c r="P14" s="101"/>
    </row>
    <row r="15" spans="1:16" s="4" customFormat="1" ht="13.5">
      <c r="A15" s="75" t="s">
        <v>15</v>
      </c>
      <c r="B15" s="98">
        <v>1221</v>
      </c>
      <c r="C15" s="98">
        <v>287</v>
      </c>
      <c r="D15" s="98">
        <v>107</v>
      </c>
      <c r="E15" s="98">
        <v>0</v>
      </c>
      <c r="F15" s="98">
        <v>0</v>
      </c>
      <c r="G15" s="98">
        <v>20</v>
      </c>
      <c r="H15" s="98">
        <v>170</v>
      </c>
      <c r="I15" s="98">
        <v>319</v>
      </c>
      <c r="J15" s="98">
        <v>142</v>
      </c>
      <c r="K15" s="98">
        <v>82</v>
      </c>
      <c r="L15" s="99">
        <v>0</v>
      </c>
      <c r="M15" s="98">
        <v>15</v>
      </c>
      <c r="N15" s="93">
        <v>45.2</v>
      </c>
      <c r="O15" s="100">
        <v>27</v>
      </c>
      <c r="P15" s="101"/>
    </row>
    <row r="16" spans="1:16" s="4" customFormat="1" ht="13.5">
      <c r="A16" s="75" t="s">
        <v>16</v>
      </c>
      <c r="B16" s="98">
        <v>1766</v>
      </c>
      <c r="C16" s="98">
        <v>215</v>
      </c>
      <c r="D16" s="98">
        <v>53</v>
      </c>
      <c r="E16" s="98">
        <v>0</v>
      </c>
      <c r="F16" s="98">
        <v>0</v>
      </c>
      <c r="G16" s="98">
        <v>20</v>
      </c>
      <c r="H16" s="98">
        <v>44</v>
      </c>
      <c r="I16" s="98">
        <v>1096</v>
      </c>
      <c r="J16" s="98">
        <v>174</v>
      </c>
      <c r="K16" s="98">
        <v>53</v>
      </c>
      <c r="L16" s="99">
        <v>0</v>
      </c>
      <c r="M16" s="98">
        <v>4</v>
      </c>
      <c r="N16" s="93">
        <v>80.3</v>
      </c>
      <c r="O16" s="100">
        <v>22</v>
      </c>
      <c r="P16" s="101"/>
    </row>
    <row r="17" spans="1:16" s="4" customFormat="1" ht="13.5">
      <c r="A17" s="75" t="s">
        <v>17</v>
      </c>
      <c r="B17" s="98">
        <v>396</v>
      </c>
      <c r="C17" s="98">
        <v>103</v>
      </c>
      <c r="D17" s="98">
        <v>62</v>
      </c>
      <c r="E17" s="98">
        <v>0</v>
      </c>
      <c r="F17" s="98">
        <v>0</v>
      </c>
      <c r="G17" s="98">
        <v>5</v>
      </c>
      <c r="H17" s="98">
        <v>59</v>
      </c>
      <c r="I17" s="98">
        <v>31</v>
      </c>
      <c r="J17" s="98">
        <v>62</v>
      </c>
      <c r="K17" s="98">
        <v>74</v>
      </c>
      <c r="L17" s="99">
        <v>0</v>
      </c>
      <c r="M17" s="98">
        <v>16</v>
      </c>
      <c r="N17" s="93">
        <v>26.4</v>
      </c>
      <c r="O17" s="100">
        <v>15</v>
      </c>
      <c r="P17" s="101"/>
    </row>
    <row r="18" spans="1:16" s="4" customFormat="1" ht="13.5">
      <c r="A18" s="75" t="s">
        <v>18</v>
      </c>
      <c r="B18" s="98">
        <v>1119</v>
      </c>
      <c r="C18" s="76">
        <v>256</v>
      </c>
      <c r="D18" s="76">
        <v>142</v>
      </c>
      <c r="E18" s="98">
        <v>0</v>
      </c>
      <c r="F18" s="98">
        <v>0</v>
      </c>
      <c r="G18" s="76">
        <v>19</v>
      </c>
      <c r="H18" s="76">
        <v>156</v>
      </c>
      <c r="I18" s="76">
        <v>165</v>
      </c>
      <c r="J18" s="76">
        <v>206</v>
      </c>
      <c r="K18" s="76">
        <v>175</v>
      </c>
      <c r="L18" s="99">
        <v>0</v>
      </c>
      <c r="M18" s="76">
        <v>14</v>
      </c>
      <c r="N18" s="93">
        <v>41.4</v>
      </c>
      <c r="O18" s="102">
        <v>27</v>
      </c>
      <c r="P18" s="2"/>
    </row>
    <row r="19" spans="1:16" s="4" customFormat="1" ht="13.5">
      <c r="A19" s="75" t="s">
        <v>19</v>
      </c>
      <c r="B19" s="98">
        <v>1226</v>
      </c>
      <c r="C19" s="76">
        <v>276</v>
      </c>
      <c r="D19" s="76">
        <v>143</v>
      </c>
      <c r="E19" s="98">
        <v>0</v>
      </c>
      <c r="F19" s="98">
        <v>0</v>
      </c>
      <c r="G19" s="76">
        <v>10</v>
      </c>
      <c r="H19" s="76">
        <v>106</v>
      </c>
      <c r="I19" s="76">
        <v>401</v>
      </c>
      <c r="J19" s="76">
        <v>118</v>
      </c>
      <c r="K19" s="76">
        <v>172</v>
      </c>
      <c r="L19" s="99">
        <v>0</v>
      </c>
      <c r="M19" s="76">
        <v>0</v>
      </c>
      <c r="N19" s="93">
        <v>49</v>
      </c>
      <c r="O19" s="102">
        <v>25</v>
      </c>
      <c r="P19" s="2"/>
    </row>
    <row r="20" spans="1:16" s="4" customFormat="1" ht="13.5">
      <c r="A20" s="75" t="s">
        <v>20</v>
      </c>
      <c r="B20" s="98">
        <v>1062</v>
      </c>
      <c r="C20" s="76">
        <v>174</v>
      </c>
      <c r="D20" s="76">
        <v>102</v>
      </c>
      <c r="E20" s="98">
        <v>0</v>
      </c>
      <c r="F20" s="98">
        <v>0</v>
      </c>
      <c r="G20" s="76">
        <v>14</v>
      </c>
      <c r="H20" s="76">
        <v>163</v>
      </c>
      <c r="I20" s="76">
        <v>259</v>
      </c>
      <c r="J20" s="76">
        <v>210</v>
      </c>
      <c r="K20" s="76">
        <v>140</v>
      </c>
      <c r="L20" s="99">
        <v>0</v>
      </c>
      <c r="M20" s="76">
        <v>11</v>
      </c>
      <c r="N20" s="93">
        <v>46.2</v>
      </c>
      <c r="O20" s="102">
        <v>23</v>
      </c>
      <c r="P20" s="2"/>
    </row>
    <row r="21" spans="1:16" s="4" customFormat="1" ht="13.5">
      <c r="A21" s="75" t="s">
        <v>91</v>
      </c>
      <c r="B21" s="98">
        <v>670</v>
      </c>
      <c r="C21" s="76">
        <v>138</v>
      </c>
      <c r="D21" s="76">
        <v>102</v>
      </c>
      <c r="E21" s="98">
        <v>0</v>
      </c>
      <c r="F21" s="98">
        <v>0</v>
      </c>
      <c r="G21" s="76">
        <v>19</v>
      </c>
      <c r="H21" s="76">
        <v>131</v>
      </c>
      <c r="I21" s="76">
        <v>30</v>
      </c>
      <c r="J21" s="76">
        <v>97</v>
      </c>
      <c r="K21" s="76">
        <v>153</v>
      </c>
      <c r="L21" s="99">
        <v>0</v>
      </c>
      <c r="M21" s="76">
        <v>13</v>
      </c>
      <c r="N21" s="93">
        <v>27.9</v>
      </c>
      <c r="O21" s="102">
        <v>24</v>
      </c>
      <c r="P21" s="2"/>
    </row>
    <row r="22" spans="1:16" s="4" customFormat="1" ht="13.5">
      <c r="A22" s="75" t="s">
        <v>21</v>
      </c>
      <c r="B22" s="98">
        <v>902</v>
      </c>
      <c r="C22" s="76">
        <v>199</v>
      </c>
      <c r="D22" s="76">
        <v>100</v>
      </c>
      <c r="E22" s="98">
        <v>0</v>
      </c>
      <c r="F22" s="98">
        <v>0</v>
      </c>
      <c r="G22" s="76">
        <v>10</v>
      </c>
      <c r="H22" s="76">
        <v>154</v>
      </c>
      <c r="I22" s="76">
        <v>163</v>
      </c>
      <c r="J22" s="76">
        <v>129</v>
      </c>
      <c r="K22" s="76">
        <v>137</v>
      </c>
      <c r="L22" s="99">
        <v>0</v>
      </c>
      <c r="M22" s="76">
        <v>10</v>
      </c>
      <c r="N22" s="93">
        <v>36.1</v>
      </c>
      <c r="O22" s="102">
        <v>25</v>
      </c>
      <c r="P22" s="2"/>
    </row>
    <row r="23" spans="1:16" s="4" customFormat="1" ht="13.5">
      <c r="A23" s="75" t="s">
        <v>22</v>
      </c>
      <c r="B23" s="98">
        <v>851</v>
      </c>
      <c r="C23" s="76">
        <v>201</v>
      </c>
      <c r="D23" s="76">
        <v>122</v>
      </c>
      <c r="E23" s="98">
        <v>0</v>
      </c>
      <c r="F23" s="98">
        <v>0</v>
      </c>
      <c r="G23" s="76">
        <v>13</v>
      </c>
      <c r="H23" s="76">
        <v>195</v>
      </c>
      <c r="I23" s="76">
        <v>68</v>
      </c>
      <c r="J23" s="76">
        <v>158</v>
      </c>
      <c r="K23" s="76">
        <v>94</v>
      </c>
      <c r="L23" s="99">
        <v>0</v>
      </c>
      <c r="M23" s="76">
        <v>21</v>
      </c>
      <c r="N23" s="93">
        <v>32.7</v>
      </c>
      <c r="O23" s="102">
        <v>26</v>
      </c>
      <c r="P23" s="2"/>
    </row>
    <row r="24" spans="1:16" s="62" customFormat="1" ht="14.25" thickBot="1">
      <c r="A24" s="78"/>
      <c r="B24" s="86"/>
      <c r="C24" s="87"/>
      <c r="D24" s="87"/>
      <c r="E24" s="87"/>
      <c r="F24" s="87"/>
      <c r="G24" s="87"/>
      <c r="H24" s="87"/>
      <c r="I24" s="87"/>
      <c r="J24" s="87"/>
      <c r="K24" s="87"/>
      <c r="L24" s="87"/>
      <c r="M24" s="88"/>
      <c r="N24" s="87"/>
      <c r="O24" s="89"/>
      <c r="P24" s="66"/>
    </row>
    <row r="25" spans="1:2" ht="13.5">
      <c r="A25" s="14" t="s">
        <v>23</v>
      </c>
      <c r="B25" s="15" t="s">
        <v>62</v>
      </c>
    </row>
    <row r="26" spans="1:2" ht="13.5">
      <c r="A26" s="14"/>
      <c r="B26" s="15" t="s">
        <v>69</v>
      </c>
    </row>
    <row r="27" spans="1:2" ht="13.5">
      <c r="A27" s="14" t="s">
        <v>24</v>
      </c>
      <c r="B27" s="15" t="s">
        <v>25</v>
      </c>
    </row>
    <row r="28" spans="1:2" ht="13.5">
      <c r="A28" s="15"/>
      <c r="B28" s="15" t="s">
        <v>26</v>
      </c>
    </row>
    <row r="29" spans="1:2" ht="13.5">
      <c r="A29" s="15"/>
      <c r="B29" s="15"/>
    </row>
    <row r="32" spans="1:12" ht="13.5">
      <c r="A32" s="115" t="s">
        <v>0</v>
      </c>
      <c r="B32" s="115"/>
      <c r="C32" s="115"/>
      <c r="D32" s="115"/>
      <c r="E32" s="115"/>
      <c r="F32" s="115"/>
      <c r="G32" s="115"/>
      <c r="H32" s="115"/>
      <c r="I32" s="115"/>
      <c r="J32" s="115"/>
      <c r="K32" s="115"/>
      <c r="L32" s="115"/>
    </row>
    <row r="33" spans="2:16" ht="13.5">
      <c r="B33" s="116" t="s">
        <v>1</v>
      </c>
      <c r="C33" s="116"/>
      <c r="D33" s="116"/>
      <c r="E33" s="116"/>
      <c r="F33" s="116"/>
      <c r="G33" s="116"/>
      <c r="H33" s="116"/>
      <c r="I33" s="116"/>
      <c r="J33" s="116"/>
      <c r="K33" s="116"/>
      <c r="M33" s="1"/>
      <c r="N33" s="1"/>
      <c r="O33" s="1"/>
      <c r="P33" s="1"/>
    </row>
    <row r="34" spans="3:16" ht="13.5">
      <c r="C34" s="116" t="s">
        <v>87</v>
      </c>
      <c r="D34" s="116"/>
      <c r="E34" s="116"/>
      <c r="F34" s="116"/>
      <c r="G34" s="116"/>
      <c r="H34" s="116"/>
      <c r="I34" s="116"/>
      <c r="J34" s="116"/>
      <c r="M34" s="1"/>
      <c r="N34" s="1"/>
      <c r="O34" s="1"/>
      <c r="P34" s="1"/>
    </row>
    <row r="35" spans="1:16" ht="14.25" thickBot="1">
      <c r="A35" s="5" t="s">
        <v>3</v>
      </c>
      <c r="B35" s="5"/>
      <c r="C35" s="5"/>
      <c r="D35" s="5"/>
      <c r="E35" s="5"/>
      <c r="F35" s="5"/>
      <c r="G35" s="5"/>
      <c r="H35" s="5"/>
      <c r="I35" s="5"/>
      <c r="J35" s="5"/>
      <c r="K35" s="2"/>
      <c r="L35" s="2"/>
      <c r="M35" s="2"/>
      <c r="N35" s="2"/>
      <c r="O35" s="2"/>
      <c r="P35" s="2"/>
    </row>
    <row r="36" spans="1:16" ht="33.75">
      <c r="A36" s="20" t="s">
        <v>4</v>
      </c>
      <c r="B36" s="6" t="s">
        <v>5</v>
      </c>
      <c r="C36" s="6" t="s">
        <v>27</v>
      </c>
      <c r="D36" s="6" t="s">
        <v>28</v>
      </c>
      <c r="E36" s="6" t="s">
        <v>29</v>
      </c>
      <c r="F36" s="6" t="s">
        <v>6</v>
      </c>
      <c r="G36" s="6" t="s">
        <v>70</v>
      </c>
      <c r="H36" s="21" t="s">
        <v>30</v>
      </c>
      <c r="I36" s="21" t="s">
        <v>31</v>
      </c>
      <c r="J36" s="22" t="s">
        <v>71</v>
      </c>
      <c r="K36" s="22" t="s">
        <v>74</v>
      </c>
      <c r="L36" s="23" t="s">
        <v>32</v>
      </c>
      <c r="M36" s="7" t="s">
        <v>11</v>
      </c>
      <c r="N36" s="16"/>
      <c r="O36" s="24"/>
      <c r="P36" s="16"/>
    </row>
    <row r="37" spans="1:16" ht="13.5">
      <c r="A37" s="8" t="s">
        <v>33</v>
      </c>
      <c r="B37" s="9">
        <f>SUM(C37:J37)</f>
        <v>14963</v>
      </c>
      <c r="C37" s="9">
        <v>5232</v>
      </c>
      <c r="D37" s="9">
        <v>869</v>
      </c>
      <c r="E37" s="9">
        <v>1317</v>
      </c>
      <c r="F37" s="9">
        <v>679</v>
      </c>
      <c r="G37" s="9">
        <v>123</v>
      </c>
      <c r="H37" s="9">
        <v>6743</v>
      </c>
      <c r="I37" s="25" t="s">
        <v>72</v>
      </c>
      <c r="J37" s="25" t="s">
        <v>72</v>
      </c>
      <c r="K37" s="25"/>
      <c r="L37" s="25" t="s">
        <v>72</v>
      </c>
      <c r="M37" s="25" t="s">
        <v>72</v>
      </c>
      <c r="N37" s="26"/>
      <c r="O37" s="2"/>
      <c r="P37" s="19"/>
    </row>
    <row r="38" spans="1:16" ht="13.5">
      <c r="A38" s="11">
        <v>62</v>
      </c>
      <c r="B38" s="9">
        <f>SUM(C38:J38)</f>
        <v>19623</v>
      </c>
      <c r="C38" s="9">
        <v>7226</v>
      </c>
      <c r="D38" s="9">
        <v>1039</v>
      </c>
      <c r="E38" s="9">
        <v>1872</v>
      </c>
      <c r="F38" s="9">
        <v>477</v>
      </c>
      <c r="G38" s="9">
        <v>180</v>
      </c>
      <c r="H38" s="9">
        <v>8829</v>
      </c>
      <c r="I38" s="25" t="s">
        <v>72</v>
      </c>
      <c r="J38" s="25" t="s">
        <v>72</v>
      </c>
      <c r="K38" s="25"/>
      <c r="L38" s="25" t="s">
        <v>72</v>
      </c>
      <c r="M38" s="25" t="s">
        <v>72</v>
      </c>
      <c r="N38" s="28"/>
      <c r="O38" s="19"/>
      <c r="P38" s="19"/>
    </row>
    <row r="39" spans="1:16" ht="13.5">
      <c r="A39" s="11">
        <v>63</v>
      </c>
      <c r="B39" s="9">
        <f>SUM(C39:J39)</f>
        <v>20729</v>
      </c>
      <c r="C39" s="9">
        <v>6442</v>
      </c>
      <c r="D39" s="9">
        <v>495</v>
      </c>
      <c r="E39" s="9">
        <v>1431</v>
      </c>
      <c r="F39" s="9">
        <v>636</v>
      </c>
      <c r="G39" s="9">
        <v>900</v>
      </c>
      <c r="H39" s="9">
        <v>10825</v>
      </c>
      <c r="I39" s="25" t="s">
        <v>72</v>
      </c>
      <c r="J39" s="25" t="s">
        <v>72</v>
      </c>
      <c r="K39" s="25"/>
      <c r="L39" s="25" t="s">
        <v>72</v>
      </c>
      <c r="M39" s="25" t="s">
        <v>72</v>
      </c>
      <c r="N39" s="28"/>
      <c r="O39" s="19"/>
      <c r="P39" s="19"/>
    </row>
    <row r="40" spans="1:16" s="4" customFormat="1" ht="13.5">
      <c r="A40" s="11" t="s">
        <v>34</v>
      </c>
      <c r="B40" s="9">
        <f>C40+D40+E40+F40+G40+H40+I40+J40</f>
        <v>20960</v>
      </c>
      <c r="C40" s="9">
        <v>4422</v>
      </c>
      <c r="D40" s="9">
        <v>958</v>
      </c>
      <c r="E40" s="9">
        <v>1270</v>
      </c>
      <c r="F40" s="9">
        <v>472</v>
      </c>
      <c r="G40" s="9">
        <v>363</v>
      </c>
      <c r="H40" s="9">
        <v>11575</v>
      </c>
      <c r="I40" s="9">
        <v>337</v>
      </c>
      <c r="J40" s="9">
        <v>1563</v>
      </c>
      <c r="K40" s="9"/>
      <c r="L40" s="25" t="s">
        <v>72</v>
      </c>
      <c r="M40" s="25" t="s">
        <v>72</v>
      </c>
      <c r="N40" s="18"/>
      <c r="O40" s="18"/>
      <c r="P40" s="18"/>
    </row>
    <row r="41" spans="1:16" s="4" customFormat="1" ht="13.5">
      <c r="A41" s="11">
        <v>2</v>
      </c>
      <c r="B41" s="9">
        <f>C41+D41+E41+F41+G41+H41+I41+J41</f>
        <v>19147</v>
      </c>
      <c r="C41" s="9">
        <v>4973</v>
      </c>
      <c r="D41" s="9">
        <v>755</v>
      </c>
      <c r="E41" s="9">
        <v>1358</v>
      </c>
      <c r="F41" s="9">
        <v>399</v>
      </c>
      <c r="G41" s="9">
        <v>415</v>
      </c>
      <c r="H41" s="9">
        <v>9347</v>
      </c>
      <c r="I41" s="9">
        <v>337</v>
      </c>
      <c r="J41" s="9">
        <v>1563</v>
      </c>
      <c r="K41" s="9"/>
      <c r="L41" s="25" t="s">
        <v>72</v>
      </c>
      <c r="M41" s="25" t="s">
        <v>72</v>
      </c>
      <c r="N41" s="28"/>
      <c r="O41" s="19"/>
      <c r="P41" s="19"/>
    </row>
    <row r="42" spans="1:16" s="4" customFormat="1" ht="13.5">
      <c r="A42" s="11"/>
      <c r="B42" s="9"/>
      <c r="C42" s="9"/>
      <c r="D42" s="9"/>
      <c r="E42" s="9"/>
      <c r="F42" s="9"/>
      <c r="G42" s="9"/>
      <c r="H42" s="9"/>
      <c r="I42" s="9"/>
      <c r="J42" s="9"/>
      <c r="K42" s="9"/>
      <c r="L42" s="28"/>
      <c r="M42" s="28"/>
      <c r="N42" s="28"/>
      <c r="O42" s="19"/>
      <c r="P42" s="19"/>
    </row>
    <row r="43" spans="1:16" s="4" customFormat="1" ht="13.5">
      <c r="A43" s="11">
        <v>3</v>
      </c>
      <c r="B43" s="9">
        <f>C43+D43+E43+F43+G43+H43+I43+J43</f>
        <v>17949</v>
      </c>
      <c r="C43" s="9">
        <v>4715</v>
      </c>
      <c r="D43" s="9">
        <v>888</v>
      </c>
      <c r="E43" s="9">
        <v>1431</v>
      </c>
      <c r="F43" s="9">
        <v>402</v>
      </c>
      <c r="G43" s="9">
        <v>289</v>
      </c>
      <c r="H43" s="9">
        <v>9080</v>
      </c>
      <c r="I43" s="9">
        <v>368</v>
      </c>
      <c r="J43" s="9">
        <v>776</v>
      </c>
      <c r="K43" s="9"/>
      <c r="L43" s="25" t="s">
        <v>72</v>
      </c>
      <c r="M43" s="25" t="s">
        <v>72</v>
      </c>
      <c r="N43" s="29"/>
      <c r="O43" s="16"/>
      <c r="P43" s="16"/>
    </row>
    <row r="44" spans="1:16" s="4" customFormat="1" ht="13.5">
      <c r="A44" s="11">
        <v>4</v>
      </c>
      <c r="B44" s="9">
        <f>C44+D44+E44+F44+G44+H44+I44+J44</f>
        <v>21336</v>
      </c>
      <c r="C44" s="9">
        <v>4208</v>
      </c>
      <c r="D44" s="9">
        <v>906</v>
      </c>
      <c r="E44" s="9">
        <v>1647</v>
      </c>
      <c r="F44" s="9">
        <v>598</v>
      </c>
      <c r="G44" s="9">
        <v>633</v>
      </c>
      <c r="H44" s="9">
        <v>12433</v>
      </c>
      <c r="I44" s="9">
        <v>333</v>
      </c>
      <c r="J44" s="9">
        <v>578</v>
      </c>
      <c r="K44" s="9"/>
      <c r="L44" s="25" t="s">
        <v>72</v>
      </c>
      <c r="M44" s="25" t="s">
        <v>72</v>
      </c>
      <c r="N44" s="16"/>
      <c r="O44" s="27"/>
      <c r="P44" s="27"/>
    </row>
    <row r="45" spans="1:16" s="4" customFormat="1" ht="13.5">
      <c r="A45" s="11">
        <v>5</v>
      </c>
      <c r="B45" s="9">
        <f>C45+D45+E45+F45+G45+H45+I45+J45</f>
        <v>22383</v>
      </c>
      <c r="C45" s="9">
        <v>5641</v>
      </c>
      <c r="D45" s="9">
        <v>738</v>
      </c>
      <c r="E45" s="9">
        <v>1872</v>
      </c>
      <c r="F45" s="9">
        <v>399</v>
      </c>
      <c r="G45" s="9">
        <v>1386</v>
      </c>
      <c r="H45" s="9">
        <v>11738</v>
      </c>
      <c r="I45" s="9">
        <v>234</v>
      </c>
      <c r="J45" s="9">
        <v>375</v>
      </c>
      <c r="K45" s="9"/>
      <c r="L45" s="25" t="s">
        <v>72</v>
      </c>
      <c r="M45" s="25" t="s">
        <v>72</v>
      </c>
      <c r="N45" s="26"/>
      <c r="O45" s="2"/>
      <c r="P45" s="19"/>
    </row>
    <row r="46" spans="1:16" s="4" customFormat="1" ht="13.5">
      <c r="A46" s="11">
        <v>6</v>
      </c>
      <c r="B46" s="9">
        <f>C46+D46+E46+F46+G46+H46+I46+J46</f>
        <v>17891</v>
      </c>
      <c r="C46" s="9">
        <v>3631</v>
      </c>
      <c r="D46" s="9">
        <v>711</v>
      </c>
      <c r="E46" s="9">
        <v>2223</v>
      </c>
      <c r="F46" s="9">
        <v>628</v>
      </c>
      <c r="G46" s="9">
        <v>1818</v>
      </c>
      <c r="H46" s="9">
        <v>8509</v>
      </c>
      <c r="I46" s="9">
        <v>242</v>
      </c>
      <c r="J46" s="9">
        <v>129</v>
      </c>
      <c r="K46" s="9"/>
      <c r="L46" s="25" t="s">
        <v>72</v>
      </c>
      <c r="M46" s="25" t="s">
        <v>72</v>
      </c>
      <c r="N46" s="28"/>
      <c r="O46" s="19"/>
      <c r="P46" s="19"/>
    </row>
    <row r="47" spans="1:16" s="4" customFormat="1" ht="13.5">
      <c r="A47" s="11">
        <v>7</v>
      </c>
      <c r="B47" s="9">
        <f>C47+D47+E47+F47+G47+H47+I47+J47</f>
        <v>17284</v>
      </c>
      <c r="C47" s="9">
        <v>3925</v>
      </c>
      <c r="D47" s="9">
        <v>416</v>
      </c>
      <c r="E47" s="9">
        <v>2770</v>
      </c>
      <c r="F47" s="9">
        <v>716</v>
      </c>
      <c r="G47" s="9">
        <v>853</v>
      </c>
      <c r="H47" s="9">
        <v>8018</v>
      </c>
      <c r="I47" s="9">
        <v>291</v>
      </c>
      <c r="J47" s="9">
        <v>295</v>
      </c>
      <c r="K47" s="9"/>
      <c r="L47" s="25" t="s">
        <v>72</v>
      </c>
      <c r="M47" s="25" t="s">
        <v>72</v>
      </c>
      <c r="N47" s="17"/>
      <c r="O47" s="17"/>
      <c r="P47" s="17"/>
    </row>
    <row r="48" spans="1:16" s="4" customFormat="1" ht="13.5">
      <c r="A48" s="11"/>
      <c r="B48" s="9"/>
      <c r="C48" s="9"/>
      <c r="D48" s="9"/>
      <c r="E48" s="9"/>
      <c r="F48" s="9"/>
      <c r="G48" s="9"/>
      <c r="H48" s="9"/>
      <c r="I48" s="9"/>
      <c r="J48" s="9"/>
      <c r="K48" s="9"/>
      <c r="L48" s="28"/>
      <c r="M48" s="28"/>
      <c r="N48" s="17"/>
      <c r="O48" s="17"/>
      <c r="P48" s="17"/>
    </row>
    <row r="49" spans="1:16" s="4" customFormat="1" ht="13.5">
      <c r="A49" s="11">
        <v>8</v>
      </c>
      <c r="B49" s="9">
        <f>C49+D49+E49+F49+G49+H49+I49+J49</f>
        <v>17170</v>
      </c>
      <c r="C49" s="9">
        <v>4140</v>
      </c>
      <c r="D49" s="9">
        <v>1075</v>
      </c>
      <c r="E49" s="9">
        <v>2797</v>
      </c>
      <c r="F49" s="9">
        <v>695</v>
      </c>
      <c r="G49" s="9">
        <v>1212</v>
      </c>
      <c r="H49" s="9">
        <v>6622</v>
      </c>
      <c r="I49" s="9">
        <v>317</v>
      </c>
      <c r="J49" s="9">
        <v>312</v>
      </c>
      <c r="K49" s="9"/>
      <c r="L49" s="25" t="s">
        <v>72</v>
      </c>
      <c r="M49" s="25" t="s">
        <v>72</v>
      </c>
      <c r="N49" s="18"/>
      <c r="O49" s="18"/>
      <c r="P49" s="18"/>
    </row>
    <row r="50" spans="1:16" s="4" customFormat="1" ht="13.5">
      <c r="A50" s="11">
        <v>9</v>
      </c>
      <c r="B50" s="9">
        <f>C50+D50+E50+F50+G50+H50+I50+J50</f>
        <v>22103</v>
      </c>
      <c r="C50" s="9">
        <v>5004</v>
      </c>
      <c r="D50" s="9">
        <v>1557</v>
      </c>
      <c r="E50" s="9">
        <v>3117</v>
      </c>
      <c r="F50" s="9">
        <v>662</v>
      </c>
      <c r="G50" s="9">
        <v>2460</v>
      </c>
      <c r="H50" s="9">
        <v>8348</v>
      </c>
      <c r="I50" s="9">
        <v>428</v>
      </c>
      <c r="J50" s="9">
        <v>527</v>
      </c>
      <c r="K50" s="9"/>
      <c r="L50" s="25" t="s">
        <v>72</v>
      </c>
      <c r="M50" s="25" t="s">
        <v>72</v>
      </c>
      <c r="N50" s="28"/>
      <c r="O50" s="19"/>
      <c r="P50" s="19"/>
    </row>
    <row r="51" spans="1:16" s="4" customFormat="1" ht="13.5">
      <c r="A51" s="11">
        <v>10</v>
      </c>
      <c r="B51" s="9">
        <f>C51+D51+E51+F51+G51+H51+I51+J51</f>
        <v>13642</v>
      </c>
      <c r="C51" s="9">
        <v>3281</v>
      </c>
      <c r="D51" s="9">
        <v>623</v>
      </c>
      <c r="E51" s="9">
        <v>2189</v>
      </c>
      <c r="F51" s="9">
        <v>582</v>
      </c>
      <c r="G51" s="9">
        <v>811</v>
      </c>
      <c r="H51" s="9">
        <v>5359</v>
      </c>
      <c r="I51" s="9">
        <v>329</v>
      </c>
      <c r="J51" s="9">
        <v>468</v>
      </c>
      <c r="K51" s="9"/>
      <c r="L51" s="25" t="s">
        <v>72</v>
      </c>
      <c r="M51" s="25" t="s">
        <v>72</v>
      </c>
      <c r="N51" s="29"/>
      <c r="O51" s="16"/>
      <c r="P51" s="16"/>
    </row>
    <row r="52" spans="1:16" s="4" customFormat="1" ht="13.5">
      <c r="A52" s="11">
        <v>11</v>
      </c>
      <c r="B52" s="9">
        <f>C52+D52+E52+F52+G52+H52+I52+J52</f>
        <v>12911</v>
      </c>
      <c r="C52" s="9">
        <v>3426</v>
      </c>
      <c r="D52" s="9">
        <v>705</v>
      </c>
      <c r="E52" s="9">
        <v>2222</v>
      </c>
      <c r="F52" s="9">
        <v>584</v>
      </c>
      <c r="G52" s="9">
        <v>817</v>
      </c>
      <c r="H52" s="9">
        <v>4442</v>
      </c>
      <c r="I52" s="9">
        <v>383</v>
      </c>
      <c r="J52" s="9">
        <v>332</v>
      </c>
      <c r="K52" s="9"/>
      <c r="L52" s="25" t="s">
        <v>72</v>
      </c>
      <c r="M52" s="25" t="s">
        <v>72</v>
      </c>
      <c r="N52" s="26"/>
      <c r="O52" s="2"/>
      <c r="P52" s="19"/>
    </row>
    <row r="53" spans="1:16" s="4" customFormat="1" ht="13.5">
      <c r="A53" s="11">
        <v>12</v>
      </c>
      <c r="B53" s="9">
        <f>C53+D53+E53+F53+G53+H53+I53+J53</f>
        <v>14492</v>
      </c>
      <c r="C53" s="9">
        <v>3578</v>
      </c>
      <c r="D53" s="9">
        <v>984</v>
      </c>
      <c r="E53" s="9">
        <v>2128</v>
      </c>
      <c r="F53" s="9">
        <v>685</v>
      </c>
      <c r="G53" s="9">
        <v>1249</v>
      </c>
      <c r="H53" s="9">
        <v>5008</v>
      </c>
      <c r="I53" s="9">
        <v>305</v>
      </c>
      <c r="J53" s="9">
        <v>555</v>
      </c>
      <c r="K53" s="9"/>
      <c r="L53" s="25" t="s">
        <v>72</v>
      </c>
      <c r="M53" s="25" t="s">
        <v>72</v>
      </c>
      <c r="N53" s="28"/>
      <c r="O53" s="19"/>
      <c r="P53" s="19"/>
    </row>
    <row r="54" spans="1:16" s="4" customFormat="1" ht="13.5">
      <c r="A54" s="11"/>
      <c r="B54" s="9"/>
      <c r="C54" s="9"/>
      <c r="D54" s="9"/>
      <c r="E54" s="9"/>
      <c r="F54" s="9"/>
      <c r="G54" s="9"/>
      <c r="H54" s="9"/>
      <c r="I54" s="9"/>
      <c r="J54" s="9"/>
      <c r="K54" s="9"/>
      <c r="L54" s="28"/>
      <c r="M54" s="28"/>
      <c r="N54" s="28"/>
      <c r="O54" s="19"/>
      <c r="P54" s="19"/>
    </row>
    <row r="55" spans="1:16" ht="13.5">
      <c r="A55" s="11">
        <v>13</v>
      </c>
      <c r="B55" s="9">
        <f>C55+D55+E55+F55+G55+H55+I55+J55</f>
        <v>13844</v>
      </c>
      <c r="C55" s="9">
        <v>2998</v>
      </c>
      <c r="D55" s="9">
        <v>836</v>
      </c>
      <c r="E55" s="9">
        <v>2189</v>
      </c>
      <c r="F55" s="9">
        <v>836</v>
      </c>
      <c r="G55" s="9">
        <v>982</v>
      </c>
      <c r="H55" s="9">
        <v>5229</v>
      </c>
      <c r="I55" s="9">
        <v>433</v>
      </c>
      <c r="J55" s="9">
        <v>341</v>
      </c>
      <c r="K55" s="9"/>
      <c r="L55" s="13">
        <f>B55/M55</f>
        <v>46.45637583892618</v>
      </c>
      <c r="M55" s="28">
        <v>298</v>
      </c>
      <c r="N55" s="28"/>
      <c r="O55" s="19"/>
      <c r="P55" s="19"/>
    </row>
    <row r="56" spans="1:16" ht="13.5">
      <c r="A56" s="11">
        <v>14</v>
      </c>
      <c r="B56" s="9">
        <f>C56+D56+E56+F56+G64+H56+I56+J56</f>
        <v>15848</v>
      </c>
      <c r="C56" s="9">
        <f>3712+334</f>
        <v>4046</v>
      </c>
      <c r="D56" s="9">
        <v>1293</v>
      </c>
      <c r="E56" s="9">
        <v>2269</v>
      </c>
      <c r="F56" s="9">
        <v>748</v>
      </c>
      <c r="G56" s="3">
        <v>1291</v>
      </c>
      <c r="H56" s="9">
        <v>6470</v>
      </c>
      <c r="I56" s="9">
        <v>380</v>
      </c>
      <c r="J56" s="9">
        <v>238</v>
      </c>
      <c r="K56" s="9"/>
      <c r="L56" s="13">
        <f>B56/M56</f>
        <v>52.47682119205298</v>
      </c>
      <c r="M56" s="28">
        <v>302</v>
      </c>
      <c r="N56" s="28"/>
      <c r="O56" s="19"/>
      <c r="P56" s="19"/>
    </row>
    <row r="57" spans="1:16" ht="13.5">
      <c r="A57" s="11">
        <v>15</v>
      </c>
      <c r="B57" s="9">
        <v>16361</v>
      </c>
      <c r="C57" s="9">
        <v>2513</v>
      </c>
      <c r="D57" s="9">
        <v>1053</v>
      </c>
      <c r="E57" s="9">
        <v>1935</v>
      </c>
      <c r="F57" s="9">
        <v>1058</v>
      </c>
      <c r="G57" s="3">
        <v>756</v>
      </c>
      <c r="H57" s="9">
        <v>7737</v>
      </c>
      <c r="I57" s="9">
        <v>305</v>
      </c>
      <c r="J57" s="9">
        <v>858</v>
      </c>
      <c r="K57" s="9"/>
      <c r="L57" s="13">
        <v>54.4</v>
      </c>
      <c r="M57" s="28">
        <v>301</v>
      </c>
      <c r="N57" s="28"/>
      <c r="O57" s="19"/>
      <c r="P57" s="19"/>
    </row>
    <row r="58" spans="1:16" ht="13.5">
      <c r="A58" s="11">
        <v>16</v>
      </c>
      <c r="B58" s="9">
        <v>13966</v>
      </c>
      <c r="C58" s="9">
        <v>3192</v>
      </c>
      <c r="D58" s="9">
        <v>1103</v>
      </c>
      <c r="E58" s="9">
        <v>2155</v>
      </c>
      <c r="F58" s="9">
        <v>1113</v>
      </c>
      <c r="G58" s="3">
        <v>1012</v>
      </c>
      <c r="H58" s="9">
        <v>4645</v>
      </c>
      <c r="I58" s="9">
        <v>278</v>
      </c>
      <c r="J58" s="9">
        <v>468</v>
      </c>
      <c r="K58" s="9"/>
      <c r="L58" s="13">
        <v>36.1</v>
      </c>
      <c r="M58" s="28">
        <v>277</v>
      </c>
      <c r="N58" s="28"/>
      <c r="O58" s="19"/>
      <c r="P58" s="19"/>
    </row>
    <row r="59" spans="1:16" ht="13.5">
      <c r="A59" s="11">
        <v>17</v>
      </c>
      <c r="B59" s="9">
        <v>12681</v>
      </c>
      <c r="C59" s="9">
        <v>2313</v>
      </c>
      <c r="D59" s="9">
        <v>1078</v>
      </c>
      <c r="E59" s="9">
        <v>1544</v>
      </c>
      <c r="F59" s="9">
        <v>938</v>
      </c>
      <c r="G59" s="3">
        <v>396</v>
      </c>
      <c r="H59" s="9">
        <v>5770</v>
      </c>
      <c r="I59" s="9">
        <v>297</v>
      </c>
      <c r="J59" s="9">
        <v>345</v>
      </c>
      <c r="K59" s="9"/>
      <c r="L59" s="13">
        <f>B59/M59</f>
        <v>42.12956810631229</v>
      </c>
      <c r="M59" s="28">
        <v>301</v>
      </c>
      <c r="N59" s="28"/>
      <c r="O59" s="19"/>
      <c r="P59" s="19"/>
    </row>
    <row r="60" spans="1:16" ht="13.5">
      <c r="A60" s="11"/>
      <c r="B60" s="9"/>
      <c r="C60" s="9"/>
      <c r="D60" s="9"/>
      <c r="E60" s="9"/>
      <c r="F60" s="9"/>
      <c r="H60" s="9"/>
      <c r="I60" s="9"/>
      <c r="J60" s="9"/>
      <c r="K60" s="9"/>
      <c r="L60" s="13"/>
      <c r="M60" s="28"/>
      <c r="N60" s="28"/>
      <c r="O60" s="19"/>
      <c r="P60" s="19"/>
    </row>
    <row r="61" spans="1:16" ht="13.5">
      <c r="A61" s="11">
        <v>18</v>
      </c>
      <c r="B61" s="9">
        <v>13993</v>
      </c>
      <c r="C61" s="9">
        <v>2677</v>
      </c>
      <c r="D61" s="9">
        <v>1312</v>
      </c>
      <c r="E61" s="9">
        <v>1289</v>
      </c>
      <c r="F61" s="9">
        <v>811</v>
      </c>
      <c r="G61" s="3">
        <v>784</v>
      </c>
      <c r="H61" s="9">
        <v>6268</v>
      </c>
      <c r="I61" s="9">
        <v>283</v>
      </c>
      <c r="J61" s="9">
        <v>569</v>
      </c>
      <c r="K61" s="9"/>
      <c r="L61" s="13">
        <v>51.6</v>
      </c>
      <c r="M61" s="28">
        <v>271</v>
      </c>
      <c r="N61" s="28"/>
      <c r="O61" s="19"/>
      <c r="P61" s="19"/>
    </row>
    <row r="62" spans="1:16" ht="13.5">
      <c r="A62" s="11">
        <v>19</v>
      </c>
      <c r="B62" s="9">
        <v>15657</v>
      </c>
      <c r="C62" s="9">
        <v>2249</v>
      </c>
      <c r="D62" s="9">
        <v>1287</v>
      </c>
      <c r="E62" s="9">
        <v>1685</v>
      </c>
      <c r="F62" s="9">
        <v>1047</v>
      </c>
      <c r="G62" s="3">
        <v>405</v>
      </c>
      <c r="H62" s="9">
        <v>8120</v>
      </c>
      <c r="I62" s="9">
        <v>259</v>
      </c>
      <c r="J62" s="9">
        <v>605</v>
      </c>
      <c r="K62" s="9"/>
      <c r="L62" s="13">
        <v>56.3</v>
      </c>
      <c r="M62" s="28">
        <v>278</v>
      </c>
      <c r="N62" s="28"/>
      <c r="O62" s="19"/>
      <c r="P62" s="19"/>
    </row>
    <row r="63" spans="1:16" ht="13.5">
      <c r="A63" s="11">
        <v>20</v>
      </c>
      <c r="B63" s="9">
        <v>13760</v>
      </c>
      <c r="C63" s="9">
        <v>1842</v>
      </c>
      <c r="D63" s="9">
        <v>1048</v>
      </c>
      <c r="E63" s="9">
        <v>1709</v>
      </c>
      <c r="F63" s="9">
        <v>772</v>
      </c>
      <c r="G63" s="3">
        <v>391</v>
      </c>
      <c r="H63" s="9">
        <v>7125</v>
      </c>
      <c r="I63" s="9">
        <v>263</v>
      </c>
      <c r="J63" s="9">
        <v>610</v>
      </c>
      <c r="K63" s="9"/>
      <c r="L63" s="13">
        <v>49</v>
      </c>
      <c r="M63" s="28">
        <v>281</v>
      </c>
      <c r="N63" s="28"/>
      <c r="O63" s="19"/>
      <c r="P63" s="19"/>
    </row>
    <row r="64" spans="1:16" ht="13.5">
      <c r="A64" s="11">
        <v>21</v>
      </c>
      <c r="B64" s="63">
        <v>16273</v>
      </c>
      <c r="C64" s="9">
        <v>2022</v>
      </c>
      <c r="D64" s="9">
        <v>908</v>
      </c>
      <c r="E64" s="9">
        <v>1613</v>
      </c>
      <c r="F64" s="9">
        <v>556</v>
      </c>
      <c r="G64" s="9">
        <v>404</v>
      </c>
      <c r="H64" s="9">
        <v>9997</v>
      </c>
      <c r="I64" s="9">
        <v>229</v>
      </c>
      <c r="J64" s="9">
        <v>544</v>
      </c>
      <c r="K64" s="9"/>
      <c r="L64" s="13">
        <v>55.4</v>
      </c>
      <c r="M64" s="28">
        <v>294</v>
      </c>
      <c r="N64" s="28"/>
      <c r="O64" s="19"/>
      <c r="P64" s="19"/>
    </row>
    <row r="65" spans="1:16" ht="13.5">
      <c r="A65" s="11">
        <v>22</v>
      </c>
      <c r="B65" s="63">
        <v>13268</v>
      </c>
      <c r="C65" s="9">
        <v>1950</v>
      </c>
      <c r="D65" s="9">
        <v>964</v>
      </c>
      <c r="E65" s="9">
        <v>1520</v>
      </c>
      <c r="F65" s="9">
        <v>1185</v>
      </c>
      <c r="G65" s="9">
        <v>574</v>
      </c>
      <c r="H65" s="9">
        <v>6433</v>
      </c>
      <c r="I65" s="9">
        <v>245</v>
      </c>
      <c r="J65" s="9">
        <v>397</v>
      </c>
      <c r="K65" s="9"/>
      <c r="L65" s="13">
        <v>43.8</v>
      </c>
      <c r="M65" s="28">
        <v>303</v>
      </c>
      <c r="N65" s="28"/>
      <c r="O65" s="19"/>
      <c r="P65" s="19"/>
    </row>
    <row r="66" spans="1:16" ht="13.5">
      <c r="A66" s="11"/>
      <c r="B66" s="63"/>
      <c r="C66" s="9"/>
      <c r="D66" s="9"/>
      <c r="E66" s="9"/>
      <c r="F66" s="9"/>
      <c r="G66" s="9"/>
      <c r="H66" s="9"/>
      <c r="I66" s="9"/>
      <c r="J66" s="9"/>
      <c r="K66" s="9"/>
      <c r="L66" s="13"/>
      <c r="M66" s="28"/>
      <c r="N66" s="28"/>
      <c r="O66" s="19"/>
      <c r="P66" s="19"/>
    </row>
    <row r="67" spans="1:16" ht="13.5">
      <c r="A67" s="11">
        <v>23</v>
      </c>
      <c r="B67" s="63">
        <v>11610</v>
      </c>
      <c r="C67" s="9">
        <v>2255</v>
      </c>
      <c r="D67" s="9">
        <v>857</v>
      </c>
      <c r="E67" s="9">
        <v>1179</v>
      </c>
      <c r="F67" s="9">
        <v>578</v>
      </c>
      <c r="G67" s="9">
        <v>132</v>
      </c>
      <c r="H67" s="9">
        <v>6011</v>
      </c>
      <c r="I67" s="9">
        <v>255</v>
      </c>
      <c r="J67" s="9">
        <v>343</v>
      </c>
      <c r="K67" s="9"/>
      <c r="L67" s="13">
        <v>38.3</v>
      </c>
      <c r="M67" s="28">
        <v>303</v>
      </c>
      <c r="N67" s="28"/>
      <c r="O67" s="19"/>
      <c r="P67" s="19"/>
    </row>
    <row r="68" spans="1:16" ht="13.5">
      <c r="A68" s="11">
        <v>24</v>
      </c>
      <c r="B68" s="63">
        <v>14452</v>
      </c>
      <c r="C68" s="9">
        <v>2735</v>
      </c>
      <c r="D68" s="9">
        <v>964</v>
      </c>
      <c r="E68" s="9">
        <v>1221</v>
      </c>
      <c r="F68" s="9">
        <v>712</v>
      </c>
      <c r="G68" s="9">
        <v>314</v>
      </c>
      <c r="H68" s="9">
        <v>7925</v>
      </c>
      <c r="I68" s="9">
        <v>159</v>
      </c>
      <c r="J68" s="9">
        <v>422</v>
      </c>
      <c r="K68" s="9"/>
      <c r="L68" s="13">
        <v>47.1</v>
      </c>
      <c r="M68" s="28">
        <v>307</v>
      </c>
      <c r="N68" s="28"/>
      <c r="O68" s="19"/>
      <c r="P68" s="19"/>
    </row>
    <row r="69" spans="1:16" ht="13.5">
      <c r="A69" s="11">
        <v>25</v>
      </c>
      <c r="B69" s="63">
        <f>SUM(C69:K69)</f>
        <v>13912</v>
      </c>
      <c r="C69" s="9">
        <v>2663</v>
      </c>
      <c r="D69" s="9">
        <v>685</v>
      </c>
      <c r="E69" s="9">
        <v>1323</v>
      </c>
      <c r="F69" s="9">
        <v>618</v>
      </c>
      <c r="G69" s="9">
        <v>426</v>
      </c>
      <c r="H69" s="9">
        <v>7976</v>
      </c>
      <c r="I69" s="9">
        <v>121</v>
      </c>
      <c r="J69" s="9">
        <v>0</v>
      </c>
      <c r="K69" s="9">
        <v>100</v>
      </c>
      <c r="L69" s="13">
        <v>45.8</v>
      </c>
      <c r="M69" s="28">
        <v>304</v>
      </c>
      <c r="N69" s="28"/>
      <c r="O69" s="19"/>
      <c r="P69" s="19"/>
    </row>
    <row r="70" spans="1:16" s="67" customFormat="1" ht="13.5">
      <c r="A70" s="11">
        <v>26</v>
      </c>
      <c r="B70" s="63">
        <v>10398</v>
      </c>
      <c r="C70" s="9">
        <v>1812</v>
      </c>
      <c r="D70" s="9">
        <v>613</v>
      </c>
      <c r="E70" s="9">
        <v>1012</v>
      </c>
      <c r="F70" s="9">
        <v>483</v>
      </c>
      <c r="G70" s="9">
        <v>584</v>
      </c>
      <c r="H70" s="9">
        <v>5647</v>
      </c>
      <c r="I70" s="9">
        <v>167</v>
      </c>
      <c r="J70" s="9">
        <v>0</v>
      </c>
      <c r="K70" s="9">
        <v>80</v>
      </c>
      <c r="L70" s="13">
        <v>33.98039215686274</v>
      </c>
      <c r="M70" s="28">
        <v>306</v>
      </c>
      <c r="N70" s="64"/>
      <c r="O70" s="65"/>
      <c r="P70" s="65"/>
    </row>
    <row r="71" spans="1:16" s="67" customFormat="1" ht="13.5">
      <c r="A71" s="11">
        <v>27</v>
      </c>
      <c r="B71" s="63">
        <v>11412</v>
      </c>
      <c r="C71" s="9">
        <v>1702</v>
      </c>
      <c r="D71" s="9">
        <v>455</v>
      </c>
      <c r="E71" s="9">
        <v>1401</v>
      </c>
      <c r="F71" s="9">
        <v>429</v>
      </c>
      <c r="G71" s="9">
        <v>933</v>
      </c>
      <c r="H71" s="9">
        <v>6313</v>
      </c>
      <c r="I71" s="9">
        <v>109</v>
      </c>
      <c r="J71" s="9">
        <v>0</v>
      </c>
      <c r="K71" s="9">
        <v>70</v>
      </c>
      <c r="L71" s="13">
        <v>37.1</v>
      </c>
      <c r="M71" s="28">
        <v>308</v>
      </c>
      <c r="N71" s="64"/>
      <c r="O71" s="65"/>
      <c r="P71" s="65"/>
    </row>
    <row r="72" spans="1:16" s="67" customFormat="1" ht="13.5">
      <c r="A72" s="11"/>
      <c r="B72" s="63"/>
      <c r="C72" s="9"/>
      <c r="D72" s="9"/>
      <c r="E72" s="9"/>
      <c r="F72" s="9"/>
      <c r="G72" s="9"/>
      <c r="H72" s="9"/>
      <c r="I72" s="9"/>
      <c r="J72" s="9"/>
      <c r="K72" s="9"/>
      <c r="L72" s="13"/>
      <c r="M72" s="28"/>
      <c r="N72" s="64"/>
      <c r="O72" s="65"/>
      <c r="P72" s="65"/>
    </row>
    <row r="73" spans="1:16" s="67" customFormat="1" ht="13.5">
      <c r="A73" s="11">
        <v>28</v>
      </c>
      <c r="B73" s="63">
        <v>11084</v>
      </c>
      <c r="C73" s="9">
        <v>1683</v>
      </c>
      <c r="D73" s="9">
        <v>501</v>
      </c>
      <c r="E73" s="9">
        <v>1258</v>
      </c>
      <c r="F73" s="9">
        <v>525</v>
      </c>
      <c r="G73" s="9">
        <v>430</v>
      </c>
      <c r="H73" s="9">
        <v>6455</v>
      </c>
      <c r="I73" s="9">
        <v>126</v>
      </c>
      <c r="J73" s="9">
        <v>0</v>
      </c>
      <c r="K73" s="9">
        <v>106</v>
      </c>
      <c r="L73" s="13">
        <v>36</v>
      </c>
      <c r="M73" s="28">
        <v>308</v>
      </c>
      <c r="N73" s="64"/>
      <c r="O73" s="65"/>
      <c r="P73" s="65"/>
    </row>
    <row r="74" spans="1:16" s="67" customFormat="1" ht="13.5">
      <c r="A74" s="11">
        <v>29</v>
      </c>
      <c r="B74" s="63">
        <v>10581</v>
      </c>
      <c r="C74" s="9">
        <v>2307</v>
      </c>
      <c r="D74" s="9">
        <v>485</v>
      </c>
      <c r="E74" s="9">
        <v>1160</v>
      </c>
      <c r="F74" s="9">
        <v>344</v>
      </c>
      <c r="G74" s="9">
        <v>53</v>
      </c>
      <c r="H74" s="9">
        <v>6085</v>
      </c>
      <c r="I74" s="9">
        <v>147</v>
      </c>
      <c r="J74" s="9">
        <v>0</v>
      </c>
      <c r="K74" s="9">
        <v>0</v>
      </c>
      <c r="L74" s="13">
        <v>34.6</v>
      </c>
      <c r="M74" s="28">
        <v>306</v>
      </c>
      <c r="N74" s="64"/>
      <c r="O74" s="65"/>
      <c r="P74" s="65"/>
    </row>
    <row r="75" spans="1:16" s="67" customFormat="1" ht="13.5">
      <c r="A75" s="11">
        <v>30</v>
      </c>
      <c r="B75" s="63">
        <v>8696</v>
      </c>
      <c r="C75" s="9">
        <v>1641</v>
      </c>
      <c r="D75" s="9">
        <v>505</v>
      </c>
      <c r="E75" s="9">
        <v>1285</v>
      </c>
      <c r="F75" s="9">
        <v>413</v>
      </c>
      <c r="G75" s="9">
        <v>78</v>
      </c>
      <c r="H75" s="9">
        <v>4537</v>
      </c>
      <c r="I75" s="9">
        <v>237</v>
      </c>
      <c r="J75" s="9">
        <v>0</v>
      </c>
      <c r="K75" s="9">
        <v>0</v>
      </c>
      <c r="L75" s="90">
        <v>28.4</v>
      </c>
      <c r="M75" s="9">
        <v>306</v>
      </c>
      <c r="N75" s="64"/>
      <c r="O75" s="65"/>
      <c r="P75" s="65"/>
    </row>
    <row r="76" spans="1:16" s="67" customFormat="1" ht="13.5">
      <c r="A76" s="11" t="s">
        <v>89</v>
      </c>
      <c r="B76" s="76">
        <v>8193</v>
      </c>
      <c r="C76" s="76">
        <v>1358</v>
      </c>
      <c r="D76" s="76">
        <v>358</v>
      </c>
      <c r="E76" s="76">
        <v>1317</v>
      </c>
      <c r="F76" s="76">
        <v>409</v>
      </c>
      <c r="G76" s="76">
        <v>12</v>
      </c>
      <c r="H76" s="76">
        <v>4331</v>
      </c>
      <c r="I76" s="76">
        <v>208</v>
      </c>
      <c r="J76" s="76">
        <v>0</v>
      </c>
      <c r="K76" s="76">
        <v>200</v>
      </c>
      <c r="L76" s="13">
        <v>26.8</v>
      </c>
      <c r="M76" s="76">
        <v>306</v>
      </c>
      <c r="N76" s="64"/>
      <c r="O76" s="65"/>
      <c r="P76" s="65"/>
    </row>
    <row r="77" spans="1:16" s="67" customFormat="1" ht="13.5">
      <c r="A77" s="29">
        <v>2</v>
      </c>
      <c r="B77" s="94">
        <v>5643</v>
      </c>
      <c r="C77" s="95">
        <v>1443</v>
      </c>
      <c r="D77" s="95">
        <v>343</v>
      </c>
      <c r="E77" s="95">
        <v>739</v>
      </c>
      <c r="F77" s="95">
        <v>77</v>
      </c>
      <c r="G77" s="95">
        <v>169</v>
      </c>
      <c r="H77" s="95">
        <v>2639</v>
      </c>
      <c r="I77" s="95">
        <v>232</v>
      </c>
      <c r="J77" s="95">
        <f>SUM(J81:J92)</f>
        <v>0</v>
      </c>
      <c r="K77" s="95">
        <f>SUM(K81:K92)</f>
        <v>56</v>
      </c>
      <c r="L77" s="96">
        <v>22.3</v>
      </c>
      <c r="M77" s="95">
        <v>253</v>
      </c>
      <c r="N77" s="64"/>
      <c r="O77" s="65"/>
      <c r="P77" s="65"/>
    </row>
    <row r="78" spans="1:16" s="67" customFormat="1" ht="13.5">
      <c r="A78" s="29"/>
      <c r="B78" s="94"/>
      <c r="C78" s="95"/>
      <c r="D78" s="95"/>
      <c r="E78" s="95"/>
      <c r="F78" s="95"/>
      <c r="G78" s="95"/>
      <c r="H78" s="95"/>
      <c r="I78" s="95"/>
      <c r="J78" s="95"/>
      <c r="K78" s="95"/>
      <c r="L78" s="96"/>
      <c r="M78" s="95"/>
      <c r="N78" s="64"/>
      <c r="O78" s="65"/>
      <c r="P78" s="65"/>
    </row>
    <row r="79" spans="1:16" s="67" customFormat="1" ht="13.5">
      <c r="A79" s="29">
        <v>3</v>
      </c>
      <c r="B79" s="94">
        <f>SUM(B81:B92)</f>
        <v>10748</v>
      </c>
      <c r="C79" s="95">
        <f aca="true" t="shared" si="0" ref="C79:M79">SUM(C81:C92)</f>
        <v>2194</v>
      </c>
      <c r="D79" s="95">
        <f t="shared" si="0"/>
        <v>349</v>
      </c>
      <c r="E79" s="95">
        <f t="shared" si="0"/>
        <v>606</v>
      </c>
      <c r="F79" s="95">
        <f t="shared" si="0"/>
        <v>255</v>
      </c>
      <c r="G79" s="95">
        <f t="shared" si="0"/>
        <v>1419</v>
      </c>
      <c r="H79" s="95">
        <f t="shared" si="0"/>
        <v>5624</v>
      </c>
      <c r="I79" s="95">
        <f t="shared" si="0"/>
        <v>245</v>
      </c>
      <c r="J79" s="95">
        <f t="shared" si="0"/>
        <v>0</v>
      </c>
      <c r="K79" s="95">
        <f t="shared" si="0"/>
        <v>56</v>
      </c>
      <c r="L79" s="95" t="s">
        <v>86</v>
      </c>
      <c r="M79" s="95">
        <f t="shared" si="0"/>
        <v>235</v>
      </c>
      <c r="N79" s="64"/>
      <c r="O79" s="65"/>
      <c r="P79" s="65"/>
    </row>
    <row r="80" spans="1:16" s="67" customFormat="1" ht="13.5">
      <c r="A80" s="3"/>
      <c r="B80" s="91"/>
      <c r="C80" s="9"/>
      <c r="D80" s="9"/>
      <c r="E80" s="9"/>
      <c r="F80" s="9"/>
      <c r="G80" s="9"/>
      <c r="H80" s="9"/>
      <c r="I80" s="9"/>
      <c r="J80" s="9"/>
      <c r="K80" s="9"/>
      <c r="L80" s="92"/>
      <c r="M80" s="13"/>
      <c r="N80" s="64"/>
      <c r="O80" s="65"/>
      <c r="P80" s="65"/>
    </row>
    <row r="81" spans="1:16" s="67" customFormat="1" ht="13.5">
      <c r="A81" s="11" t="s">
        <v>90</v>
      </c>
      <c r="B81" s="9">
        <f>SUM(C81:K81)</f>
        <v>0</v>
      </c>
      <c r="C81" s="9">
        <v>0</v>
      </c>
      <c r="D81" s="9">
        <v>0</v>
      </c>
      <c r="E81" s="9">
        <v>0</v>
      </c>
      <c r="F81" s="9">
        <v>0</v>
      </c>
      <c r="G81" s="9">
        <v>0</v>
      </c>
      <c r="H81" s="9">
        <v>0</v>
      </c>
      <c r="I81" s="9">
        <v>0</v>
      </c>
      <c r="J81" s="9">
        <v>0</v>
      </c>
      <c r="K81" s="9">
        <v>0</v>
      </c>
      <c r="L81" s="13">
        <f>B81/M81</f>
        <v>0</v>
      </c>
      <c r="M81" s="28">
        <v>1</v>
      </c>
      <c r="N81" s="64"/>
      <c r="O81" s="65"/>
      <c r="P81" s="65"/>
    </row>
    <row r="82" spans="1:16" s="67" customFormat="1" ht="13.5">
      <c r="A82" s="11" t="s">
        <v>13</v>
      </c>
      <c r="B82" s="9">
        <f aca="true" t="shared" si="1" ref="B82:B91">SUM(C82:K82)</f>
        <v>486</v>
      </c>
      <c r="C82" s="9">
        <v>60</v>
      </c>
      <c r="D82" s="9">
        <v>100</v>
      </c>
      <c r="E82" s="9">
        <v>0</v>
      </c>
      <c r="F82" s="9">
        <v>0</v>
      </c>
      <c r="G82" s="9">
        <v>126</v>
      </c>
      <c r="H82" s="9">
        <v>200</v>
      </c>
      <c r="I82" s="9">
        <v>0</v>
      </c>
      <c r="J82" s="9">
        <v>0</v>
      </c>
      <c r="K82" s="9">
        <v>0</v>
      </c>
      <c r="L82" s="13">
        <f aca="true" t="shared" si="2" ref="L82:L91">B82/M82</f>
        <v>243</v>
      </c>
      <c r="M82" s="28">
        <v>2</v>
      </c>
      <c r="N82" s="64"/>
      <c r="O82" s="65"/>
      <c r="P82" s="65"/>
    </row>
    <row r="83" spans="1:16" s="67" customFormat="1" ht="13.5">
      <c r="A83" s="11" t="s">
        <v>14</v>
      </c>
      <c r="B83" s="9">
        <f t="shared" si="1"/>
        <v>381</v>
      </c>
      <c r="C83" s="9">
        <v>52</v>
      </c>
      <c r="D83" s="9">
        <v>3</v>
      </c>
      <c r="E83" s="9">
        <v>32</v>
      </c>
      <c r="F83" s="9">
        <v>0</v>
      </c>
      <c r="G83" s="9">
        <v>39</v>
      </c>
      <c r="H83" s="9">
        <v>230</v>
      </c>
      <c r="I83" s="9">
        <v>25</v>
      </c>
      <c r="J83" s="9">
        <v>0</v>
      </c>
      <c r="K83" s="9">
        <v>0</v>
      </c>
      <c r="L83" s="13">
        <f t="shared" si="2"/>
        <v>14.653846153846153</v>
      </c>
      <c r="M83" s="28">
        <v>26</v>
      </c>
      <c r="N83" s="64"/>
      <c r="O83" s="65"/>
      <c r="P83" s="65"/>
    </row>
    <row r="84" spans="1:16" s="67" customFormat="1" ht="13.5">
      <c r="A84" s="11" t="s">
        <v>15</v>
      </c>
      <c r="B84" s="9">
        <f t="shared" si="1"/>
        <v>2041</v>
      </c>
      <c r="C84" s="9">
        <v>472</v>
      </c>
      <c r="D84" s="9">
        <v>21</v>
      </c>
      <c r="E84" s="9">
        <v>92</v>
      </c>
      <c r="F84" s="9">
        <v>40</v>
      </c>
      <c r="G84" s="9">
        <v>292</v>
      </c>
      <c r="H84" s="9">
        <v>1103</v>
      </c>
      <c r="I84" s="9">
        <v>21</v>
      </c>
      <c r="J84" s="9">
        <v>0</v>
      </c>
      <c r="K84" s="9">
        <v>0</v>
      </c>
      <c r="L84" s="13">
        <f t="shared" si="2"/>
        <v>75.5925925925926</v>
      </c>
      <c r="M84" s="28">
        <v>27</v>
      </c>
      <c r="N84" s="64"/>
      <c r="O84" s="65"/>
      <c r="P84" s="65"/>
    </row>
    <row r="85" spans="1:16" s="67" customFormat="1" ht="13.5">
      <c r="A85" s="11" t="s">
        <v>16</v>
      </c>
      <c r="B85" s="9">
        <f t="shared" si="1"/>
        <v>2301</v>
      </c>
      <c r="C85" s="9">
        <v>508</v>
      </c>
      <c r="D85" s="9">
        <v>30</v>
      </c>
      <c r="E85" s="9">
        <v>112</v>
      </c>
      <c r="F85" s="9">
        <v>60</v>
      </c>
      <c r="G85" s="9">
        <v>380</v>
      </c>
      <c r="H85" s="9">
        <v>1172</v>
      </c>
      <c r="I85" s="9">
        <v>39</v>
      </c>
      <c r="J85" s="9">
        <v>0</v>
      </c>
      <c r="K85" s="9">
        <v>0</v>
      </c>
      <c r="L85" s="13">
        <f t="shared" si="2"/>
        <v>104.5909090909091</v>
      </c>
      <c r="M85" s="28">
        <v>22</v>
      </c>
      <c r="N85" s="64"/>
      <c r="O85" s="65"/>
      <c r="P85" s="65"/>
    </row>
    <row r="86" spans="1:16" s="67" customFormat="1" ht="13.5">
      <c r="A86" s="11" t="s">
        <v>17</v>
      </c>
      <c r="B86" s="9">
        <f t="shared" si="1"/>
        <v>1814</v>
      </c>
      <c r="C86" s="9">
        <v>455</v>
      </c>
      <c r="D86" s="9">
        <v>62</v>
      </c>
      <c r="E86" s="9">
        <v>78</v>
      </c>
      <c r="F86" s="9">
        <v>40</v>
      </c>
      <c r="G86" s="9">
        <v>291</v>
      </c>
      <c r="H86" s="9">
        <v>871</v>
      </c>
      <c r="I86" s="9">
        <v>17</v>
      </c>
      <c r="J86" s="9">
        <v>0</v>
      </c>
      <c r="K86" s="9">
        <v>0</v>
      </c>
      <c r="L86" s="13">
        <f t="shared" si="2"/>
        <v>120.93333333333334</v>
      </c>
      <c r="M86" s="28">
        <v>15</v>
      </c>
      <c r="N86" s="64"/>
      <c r="O86" s="65"/>
      <c r="P86" s="65"/>
    </row>
    <row r="87" spans="1:16" s="67" customFormat="1" ht="13.5">
      <c r="A87" s="11" t="s">
        <v>18</v>
      </c>
      <c r="B87" s="9">
        <f t="shared" si="1"/>
        <v>1908</v>
      </c>
      <c r="C87" s="9">
        <v>194</v>
      </c>
      <c r="D87" s="9">
        <v>42</v>
      </c>
      <c r="E87" s="9">
        <v>99</v>
      </c>
      <c r="F87" s="9">
        <v>10</v>
      </c>
      <c r="G87" s="9">
        <v>163</v>
      </c>
      <c r="H87" s="9">
        <v>1306</v>
      </c>
      <c r="I87" s="9">
        <v>38</v>
      </c>
      <c r="J87" s="9">
        <v>0</v>
      </c>
      <c r="K87" s="9">
        <v>56</v>
      </c>
      <c r="L87" s="13">
        <f t="shared" si="2"/>
        <v>70.66666666666667</v>
      </c>
      <c r="M87" s="28">
        <v>27</v>
      </c>
      <c r="N87" s="64"/>
      <c r="O87" s="65"/>
      <c r="P87" s="65"/>
    </row>
    <row r="88" spans="1:16" s="67" customFormat="1" ht="13.5">
      <c r="A88" s="11" t="s">
        <v>19</v>
      </c>
      <c r="B88" s="9">
        <f t="shared" si="1"/>
        <v>615</v>
      </c>
      <c r="C88" s="9">
        <v>161</v>
      </c>
      <c r="D88" s="9">
        <v>9</v>
      </c>
      <c r="E88" s="9">
        <v>49</v>
      </c>
      <c r="F88" s="9">
        <v>30</v>
      </c>
      <c r="G88" s="9">
        <v>52</v>
      </c>
      <c r="H88" s="9">
        <v>291</v>
      </c>
      <c r="I88" s="9">
        <v>23</v>
      </c>
      <c r="J88" s="9">
        <v>0</v>
      </c>
      <c r="K88" s="9">
        <v>0</v>
      </c>
      <c r="L88" s="13">
        <f t="shared" si="2"/>
        <v>24.6</v>
      </c>
      <c r="M88" s="28">
        <v>25</v>
      </c>
      <c r="N88" s="64"/>
      <c r="O88" s="65"/>
      <c r="P88" s="65"/>
    </row>
    <row r="89" spans="1:16" s="67" customFormat="1" ht="13.5">
      <c r="A89" s="11" t="s">
        <v>20</v>
      </c>
      <c r="B89" s="9">
        <f t="shared" si="1"/>
        <v>303</v>
      </c>
      <c r="C89" s="9">
        <v>60</v>
      </c>
      <c r="D89" s="9">
        <v>14</v>
      </c>
      <c r="E89" s="9">
        <v>28</v>
      </c>
      <c r="F89" s="9">
        <v>55</v>
      </c>
      <c r="G89" s="9">
        <v>10</v>
      </c>
      <c r="H89" s="9">
        <v>130</v>
      </c>
      <c r="I89" s="9">
        <v>6</v>
      </c>
      <c r="J89" s="9">
        <v>0</v>
      </c>
      <c r="K89" s="9">
        <v>0</v>
      </c>
      <c r="L89" s="13">
        <f t="shared" si="2"/>
        <v>17.823529411764707</v>
      </c>
      <c r="M89" s="28">
        <v>17</v>
      </c>
      <c r="N89" s="64"/>
      <c r="O89" s="65"/>
      <c r="P89" s="65"/>
    </row>
    <row r="90" spans="1:16" s="67" customFormat="1" ht="13.5">
      <c r="A90" s="11" t="s">
        <v>91</v>
      </c>
      <c r="B90" s="9">
        <f t="shared" si="1"/>
        <v>291</v>
      </c>
      <c r="C90" s="9">
        <v>69</v>
      </c>
      <c r="D90" s="9">
        <v>9</v>
      </c>
      <c r="E90" s="9">
        <v>41</v>
      </c>
      <c r="F90" s="9">
        <v>10</v>
      </c>
      <c r="G90" s="9">
        <v>0</v>
      </c>
      <c r="H90" s="9">
        <v>138</v>
      </c>
      <c r="I90" s="9">
        <v>24</v>
      </c>
      <c r="J90" s="9">
        <v>0</v>
      </c>
      <c r="K90" s="9">
        <v>0</v>
      </c>
      <c r="L90" s="13">
        <f t="shared" si="2"/>
        <v>12.652173913043478</v>
      </c>
      <c r="M90" s="28">
        <v>23</v>
      </c>
      <c r="N90" s="64"/>
      <c r="O90" s="65"/>
      <c r="P90" s="65"/>
    </row>
    <row r="91" spans="1:16" s="67" customFormat="1" ht="13.5">
      <c r="A91" s="11" t="s">
        <v>21</v>
      </c>
      <c r="B91" s="9">
        <f t="shared" si="1"/>
        <v>151</v>
      </c>
      <c r="C91" s="9">
        <v>79</v>
      </c>
      <c r="D91" s="28">
        <v>3</v>
      </c>
      <c r="E91" s="28">
        <v>14</v>
      </c>
      <c r="F91" s="28">
        <v>0</v>
      </c>
      <c r="G91" s="28">
        <v>4</v>
      </c>
      <c r="H91" s="28">
        <v>23</v>
      </c>
      <c r="I91" s="28">
        <v>28</v>
      </c>
      <c r="J91" s="28">
        <v>0</v>
      </c>
      <c r="K91" s="28">
        <v>0</v>
      </c>
      <c r="L91" s="13">
        <f t="shared" si="2"/>
        <v>6.291666666666667</v>
      </c>
      <c r="M91" s="28">
        <v>24</v>
      </c>
      <c r="N91" s="64"/>
      <c r="O91" s="65"/>
      <c r="P91" s="65"/>
    </row>
    <row r="92" spans="1:16" s="67" customFormat="1" ht="14.25" thickBot="1">
      <c r="A92" s="103" t="s">
        <v>22</v>
      </c>
      <c r="B92" s="9">
        <f>SUM(C92:K92)</f>
        <v>457</v>
      </c>
      <c r="C92" s="104">
        <v>84</v>
      </c>
      <c r="D92" s="104">
        <v>56</v>
      </c>
      <c r="E92" s="104">
        <v>61</v>
      </c>
      <c r="F92" s="104">
        <v>10</v>
      </c>
      <c r="G92" s="104">
        <v>62</v>
      </c>
      <c r="H92" s="104">
        <v>160</v>
      </c>
      <c r="I92" s="104">
        <v>24</v>
      </c>
      <c r="J92" s="104">
        <v>0</v>
      </c>
      <c r="K92" s="28">
        <v>0</v>
      </c>
      <c r="L92" s="105">
        <f>B92/M92</f>
        <v>17.576923076923077</v>
      </c>
      <c r="M92" s="104">
        <v>26</v>
      </c>
      <c r="N92" s="65"/>
      <c r="O92" s="65"/>
      <c r="P92" s="65"/>
    </row>
    <row r="93" spans="1:15" ht="13.5">
      <c r="A93" s="14" t="s">
        <v>23</v>
      </c>
      <c r="B93" s="61" t="s">
        <v>64</v>
      </c>
      <c r="K93" s="58"/>
      <c r="L93" s="19"/>
      <c r="M93" s="19"/>
      <c r="N93" s="19"/>
      <c r="O93" s="19"/>
    </row>
    <row r="94" spans="1:15" ht="13.5">
      <c r="A94" s="14" t="s">
        <v>24</v>
      </c>
      <c r="B94" s="15" t="s">
        <v>61</v>
      </c>
      <c r="J94" s="2"/>
      <c r="K94" s="2"/>
      <c r="L94" s="19"/>
      <c r="M94" s="19"/>
      <c r="N94" s="19"/>
      <c r="O94" s="19"/>
    </row>
    <row r="95" spans="1:15" ht="13.5">
      <c r="A95" s="15"/>
      <c r="B95" s="15" t="s">
        <v>35</v>
      </c>
      <c r="J95" s="2"/>
      <c r="K95" s="2"/>
      <c r="L95" s="19"/>
      <c r="M95" s="19"/>
      <c r="N95" s="19"/>
      <c r="O95" s="19"/>
    </row>
    <row r="96" spans="1:15" ht="13.5">
      <c r="A96" s="15"/>
      <c r="B96" s="15"/>
      <c r="K96" s="2"/>
      <c r="L96" s="19"/>
      <c r="M96" s="19"/>
      <c r="N96" s="19"/>
      <c r="O96" s="19"/>
    </row>
    <row r="97" spans="1:15" ht="13.5">
      <c r="A97" s="15"/>
      <c r="B97" s="15"/>
      <c r="K97" s="2"/>
      <c r="L97" s="19"/>
      <c r="M97" s="19"/>
      <c r="N97" s="19"/>
      <c r="O97" s="19"/>
    </row>
    <row r="98" spans="1:15" s="31" customFormat="1" ht="12.75" customHeight="1">
      <c r="A98" s="126" t="s">
        <v>88</v>
      </c>
      <c r="B98" s="126"/>
      <c r="C98" s="126"/>
      <c r="D98" s="126"/>
      <c r="E98" s="126"/>
      <c r="F98" s="126"/>
      <c r="G98" s="126"/>
      <c r="H98" s="126"/>
      <c r="I98" s="126"/>
      <c r="J98" s="126"/>
      <c r="K98" s="126"/>
      <c r="L98" s="68"/>
      <c r="M98" s="68"/>
      <c r="N98" s="68"/>
      <c r="O98" s="68"/>
    </row>
    <row r="99" spans="1:11" s="31" customFormat="1" ht="12.75" customHeight="1">
      <c r="A99" s="119" t="s">
        <v>36</v>
      </c>
      <c r="B99" s="119"/>
      <c r="C99" s="119"/>
      <c r="D99" s="119"/>
      <c r="E99" s="119"/>
      <c r="F99" s="119"/>
      <c r="G99" s="119"/>
      <c r="H99" s="119"/>
      <c r="I99" s="119"/>
      <c r="J99" s="119"/>
      <c r="K99" s="119"/>
    </row>
    <row r="100" spans="1:8" s="31" customFormat="1" ht="12.75" customHeight="1" thickBot="1">
      <c r="A100" s="30" t="s">
        <v>3</v>
      </c>
      <c r="B100" s="30"/>
      <c r="C100" s="30"/>
      <c r="D100" s="30"/>
      <c r="E100" s="30"/>
      <c r="F100" s="30"/>
      <c r="G100" s="30"/>
      <c r="H100" s="30"/>
    </row>
    <row r="101" spans="1:9" s="37" customFormat="1" ht="12.75" customHeight="1">
      <c r="A101" s="32" t="s">
        <v>37</v>
      </c>
      <c r="B101" s="33" t="s">
        <v>38</v>
      </c>
      <c r="C101" s="34" t="s">
        <v>39</v>
      </c>
      <c r="D101" s="33" t="s">
        <v>40</v>
      </c>
      <c r="E101" s="34" t="s">
        <v>41</v>
      </c>
      <c r="F101" s="34" t="s">
        <v>42</v>
      </c>
      <c r="G101" s="33" t="s">
        <v>43</v>
      </c>
      <c r="H101" s="35" t="s">
        <v>44</v>
      </c>
      <c r="I101" s="36"/>
    </row>
    <row r="102" spans="1:8" s="31" customFormat="1" ht="12.75" customHeight="1">
      <c r="A102" s="38" t="s">
        <v>45</v>
      </c>
      <c r="B102" s="39">
        <f>192+72</f>
        <v>264</v>
      </c>
      <c r="C102" s="40">
        <v>1101</v>
      </c>
      <c r="D102" s="41">
        <f>C102/H102</f>
        <v>5.919354838709677</v>
      </c>
      <c r="E102" s="40">
        <v>1136</v>
      </c>
      <c r="F102" s="40">
        <v>159</v>
      </c>
      <c r="G102" s="10" t="s">
        <v>68</v>
      </c>
      <c r="H102" s="40">
        <v>186</v>
      </c>
    </row>
    <row r="103" spans="1:8" s="31" customFormat="1" ht="12.75" customHeight="1">
      <c r="A103" s="42">
        <v>13</v>
      </c>
      <c r="B103" s="43">
        <f>B102+38</f>
        <v>302</v>
      </c>
      <c r="C103" s="44">
        <v>1973</v>
      </c>
      <c r="D103" s="45">
        <v>10.1</v>
      </c>
      <c r="E103" s="44">
        <v>2069</v>
      </c>
      <c r="F103" s="44">
        <v>441</v>
      </c>
      <c r="G103" s="12" t="s">
        <v>68</v>
      </c>
      <c r="H103" s="44">
        <v>196</v>
      </c>
    </row>
    <row r="104" spans="1:8" s="31" customFormat="1" ht="12.75" customHeight="1">
      <c r="A104" s="42">
        <v>14</v>
      </c>
      <c r="B104" s="43">
        <f>B103+37</f>
        <v>339</v>
      </c>
      <c r="C104" s="44">
        <v>1408</v>
      </c>
      <c r="D104" s="45">
        <v>6.9</v>
      </c>
      <c r="E104" s="44">
        <v>1488</v>
      </c>
      <c r="F104" s="44">
        <v>273</v>
      </c>
      <c r="G104" s="12" t="s">
        <v>68</v>
      </c>
      <c r="H104" s="44">
        <v>205</v>
      </c>
    </row>
    <row r="105" spans="1:8" s="31" customFormat="1" ht="12.75" customHeight="1">
      <c r="A105" s="42">
        <v>15</v>
      </c>
      <c r="B105" s="43">
        <v>392</v>
      </c>
      <c r="C105" s="44">
        <v>1422</v>
      </c>
      <c r="D105" s="45">
        <v>7.1</v>
      </c>
      <c r="E105" s="44">
        <v>1477</v>
      </c>
      <c r="F105" s="44">
        <v>193</v>
      </c>
      <c r="G105" s="12" t="s">
        <v>68</v>
      </c>
      <c r="H105" s="44">
        <v>199</v>
      </c>
    </row>
    <row r="106" spans="1:8" s="31" customFormat="1" ht="12.75" customHeight="1">
      <c r="A106" s="42">
        <v>16</v>
      </c>
      <c r="B106" s="43">
        <v>409</v>
      </c>
      <c r="C106" s="44">
        <v>1096</v>
      </c>
      <c r="D106" s="45">
        <v>6.5</v>
      </c>
      <c r="E106" s="44">
        <v>1173</v>
      </c>
      <c r="F106" s="44">
        <v>132</v>
      </c>
      <c r="G106" s="12" t="s">
        <v>68</v>
      </c>
      <c r="H106" s="44">
        <v>168</v>
      </c>
    </row>
    <row r="107" spans="1:8" s="31" customFormat="1" ht="12.75" customHeight="1">
      <c r="A107" s="42"/>
      <c r="B107" s="43"/>
      <c r="C107" s="44"/>
      <c r="D107" s="45"/>
      <c r="E107" s="44"/>
      <c r="F107" s="44"/>
      <c r="G107" s="12"/>
      <c r="H107" s="44"/>
    </row>
    <row r="108" spans="1:8" s="31" customFormat="1" ht="12.75" customHeight="1">
      <c r="A108" s="42">
        <v>17</v>
      </c>
      <c r="B108" s="44">
        <v>385</v>
      </c>
      <c r="C108" s="44">
        <v>1058</v>
      </c>
      <c r="D108" s="45">
        <v>5.2</v>
      </c>
      <c r="E108" s="44">
        <v>1182</v>
      </c>
      <c r="F108" s="44">
        <v>202</v>
      </c>
      <c r="G108" s="12" t="s">
        <v>68</v>
      </c>
      <c r="H108" s="44">
        <v>205</v>
      </c>
    </row>
    <row r="109" spans="1:8" s="31" customFormat="1" ht="12.75" customHeight="1">
      <c r="A109" s="42">
        <v>18</v>
      </c>
      <c r="B109" s="44">
        <v>391</v>
      </c>
      <c r="C109" s="44">
        <v>574</v>
      </c>
      <c r="D109" s="45">
        <v>3.1</v>
      </c>
      <c r="E109" s="12" t="s">
        <v>72</v>
      </c>
      <c r="F109" s="12" t="s">
        <v>72</v>
      </c>
      <c r="G109" s="12" t="s">
        <v>73</v>
      </c>
      <c r="H109" s="44">
        <v>187</v>
      </c>
    </row>
    <row r="110" spans="1:8" s="31" customFormat="1" ht="12.75" customHeight="1">
      <c r="A110" s="42">
        <v>19</v>
      </c>
      <c r="B110" s="12" t="s">
        <v>72</v>
      </c>
      <c r="C110" s="44">
        <v>412</v>
      </c>
      <c r="D110" s="45">
        <v>2.1</v>
      </c>
      <c r="E110" s="12" t="s">
        <v>72</v>
      </c>
      <c r="F110" s="12" t="s">
        <v>72</v>
      </c>
      <c r="G110" s="12" t="s">
        <v>73</v>
      </c>
      <c r="H110" s="44">
        <v>192</v>
      </c>
    </row>
    <row r="111" spans="1:8" s="31" customFormat="1" ht="12.75" customHeight="1">
      <c r="A111" s="42">
        <v>20</v>
      </c>
      <c r="B111" s="12" t="s">
        <v>72</v>
      </c>
      <c r="C111" s="44">
        <v>634</v>
      </c>
      <c r="D111" s="45">
        <v>3.3</v>
      </c>
      <c r="E111" s="12" t="s">
        <v>72</v>
      </c>
      <c r="F111" s="12" t="s">
        <v>72</v>
      </c>
      <c r="G111" s="12" t="s">
        <v>73</v>
      </c>
      <c r="H111" s="44">
        <v>192</v>
      </c>
    </row>
    <row r="112" spans="1:8" s="31" customFormat="1" ht="12.75" customHeight="1">
      <c r="A112" s="42">
        <v>21</v>
      </c>
      <c r="B112" s="12" t="s">
        <v>72</v>
      </c>
      <c r="C112" s="44">
        <v>344</v>
      </c>
      <c r="D112" s="45">
        <v>1.8</v>
      </c>
      <c r="E112" s="12" t="s">
        <v>72</v>
      </c>
      <c r="F112" s="12" t="s">
        <v>72</v>
      </c>
      <c r="G112" s="12" t="s">
        <v>73</v>
      </c>
      <c r="H112" s="44">
        <v>191</v>
      </c>
    </row>
    <row r="113" spans="1:8" s="70" customFormat="1" ht="12.75" customHeight="1">
      <c r="A113" s="69"/>
      <c r="B113" s="56"/>
      <c r="C113" s="54"/>
      <c r="D113" s="55"/>
      <c r="E113" s="56"/>
      <c r="F113" s="56"/>
      <c r="G113" s="56"/>
      <c r="H113" s="54"/>
    </row>
    <row r="114" spans="1:8" s="31" customFormat="1" ht="12.75" customHeight="1">
      <c r="A114" s="42">
        <v>22</v>
      </c>
      <c r="B114" s="12" t="s">
        <v>72</v>
      </c>
      <c r="C114" s="44">
        <v>408</v>
      </c>
      <c r="D114" s="71">
        <v>2.3</v>
      </c>
      <c r="E114" s="12" t="s">
        <v>72</v>
      </c>
      <c r="F114" s="12" t="s">
        <v>72</v>
      </c>
      <c r="G114" s="12" t="s">
        <v>73</v>
      </c>
      <c r="H114" s="44">
        <v>177</v>
      </c>
    </row>
    <row r="115" spans="1:8" s="31" customFormat="1" ht="12.75" customHeight="1">
      <c r="A115" s="42">
        <v>23</v>
      </c>
      <c r="B115" s="12" t="s">
        <v>12</v>
      </c>
      <c r="C115" s="44">
        <v>237</v>
      </c>
      <c r="D115" s="71">
        <v>1.3</v>
      </c>
      <c r="E115" s="12" t="s">
        <v>12</v>
      </c>
      <c r="F115" s="12" t="s">
        <v>12</v>
      </c>
      <c r="G115" s="12" t="s">
        <v>65</v>
      </c>
      <c r="H115" s="44">
        <v>186</v>
      </c>
    </row>
    <row r="116" spans="1:8" s="31" customFormat="1" ht="12.75" customHeight="1">
      <c r="A116" s="42">
        <v>24</v>
      </c>
      <c r="B116" s="12" t="s">
        <v>12</v>
      </c>
      <c r="C116" s="44">
        <v>75</v>
      </c>
      <c r="D116" s="71">
        <v>0.4</v>
      </c>
      <c r="E116" s="12" t="s">
        <v>12</v>
      </c>
      <c r="F116" s="12" t="s">
        <v>12</v>
      </c>
      <c r="G116" s="12" t="s">
        <v>65</v>
      </c>
      <c r="H116" s="44">
        <v>193</v>
      </c>
    </row>
    <row r="117" spans="1:8" s="70" customFormat="1" ht="12.75" customHeight="1">
      <c r="A117" s="42">
        <v>25</v>
      </c>
      <c r="B117" s="12" t="s">
        <v>72</v>
      </c>
      <c r="C117" s="44">
        <v>118</v>
      </c>
      <c r="D117" s="71">
        <v>0.6</v>
      </c>
      <c r="E117" s="12" t="s">
        <v>72</v>
      </c>
      <c r="F117" s="12" t="s">
        <v>72</v>
      </c>
      <c r="G117" s="12" t="s">
        <v>73</v>
      </c>
      <c r="H117" s="44">
        <v>194</v>
      </c>
    </row>
    <row r="118" spans="1:8" s="70" customFormat="1" ht="12.75" customHeight="1">
      <c r="A118" s="73">
        <v>26</v>
      </c>
      <c r="B118" s="60" t="s">
        <v>12</v>
      </c>
      <c r="C118" s="44">
        <v>77</v>
      </c>
      <c r="D118" s="71">
        <v>0.4</v>
      </c>
      <c r="E118" s="12" t="s">
        <v>12</v>
      </c>
      <c r="F118" s="12" t="s">
        <v>12</v>
      </c>
      <c r="G118" s="12" t="s">
        <v>65</v>
      </c>
      <c r="H118" s="44">
        <v>200</v>
      </c>
    </row>
    <row r="119" spans="1:8" s="70" customFormat="1" ht="12.75" customHeight="1">
      <c r="A119" s="73"/>
      <c r="B119" s="60"/>
      <c r="C119" s="44"/>
      <c r="D119" s="71"/>
      <c r="E119" s="12"/>
      <c r="F119" s="12"/>
      <c r="G119" s="12"/>
      <c r="H119" s="44"/>
    </row>
    <row r="120" spans="1:8" s="70" customFormat="1" ht="12.75" customHeight="1">
      <c r="A120" s="73">
        <v>27</v>
      </c>
      <c r="B120" s="60" t="s">
        <v>12</v>
      </c>
      <c r="C120" s="44">
        <v>85</v>
      </c>
      <c r="D120" s="71">
        <v>0.4</v>
      </c>
      <c r="E120" s="12" t="s">
        <v>12</v>
      </c>
      <c r="F120" s="12" t="s">
        <v>12</v>
      </c>
      <c r="G120" s="12" t="s">
        <v>65</v>
      </c>
      <c r="H120" s="44">
        <v>191</v>
      </c>
    </row>
    <row r="121" spans="1:8" s="70" customFormat="1" ht="12.75" customHeight="1">
      <c r="A121" s="73">
        <v>28</v>
      </c>
      <c r="B121" s="60" t="s">
        <v>12</v>
      </c>
      <c r="C121" s="44">
        <v>107</v>
      </c>
      <c r="D121" s="71">
        <v>0.6</v>
      </c>
      <c r="E121" s="12" t="s">
        <v>12</v>
      </c>
      <c r="F121" s="12" t="s">
        <v>12</v>
      </c>
      <c r="G121" s="12" t="s">
        <v>65</v>
      </c>
      <c r="H121" s="44">
        <v>189</v>
      </c>
    </row>
    <row r="122" spans="1:8" s="70" customFormat="1" ht="12.75" customHeight="1">
      <c r="A122" s="73">
        <v>29</v>
      </c>
      <c r="B122" s="60" t="s">
        <v>12</v>
      </c>
      <c r="C122" s="44">
        <v>108</v>
      </c>
      <c r="D122" s="71">
        <v>0.6</v>
      </c>
      <c r="E122" s="12" t="s">
        <v>12</v>
      </c>
      <c r="F122" s="12" t="s">
        <v>12</v>
      </c>
      <c r="G122" s="12" t="s">
        <v>65</v>
      </c>
      <c r="H122" s="44">
        <v>188</v>
      </c>
    </row>
    <row r="123" spans="1:8" s="70" customFormat="1" ht="12.75" customHeight="1">
      <c r="A123" s="73">
        <v>30</v>
      </c>
      <c r="B123" s="60" t="s">
        <v>12</v>
      </c>
      <c r="C123" s="44">
        <v>79</v>
      </c>
      <c r="D123" s="71">
        <v>0.4</v>
      </c>
      <c r="E123" s="12" t="s">
        <v>12</v>
      </c>
      <c r="F123" s="12" t="s">
        <v>12</v>
      </c>
      <c r="G123" s="12" t="s">
        <v>65</v>
      </c>
      <c r="H123" s="44">
        <v>192</v>
      </c>
    </row>
    <row r="124" spans="1:8" s="70" customFormat="1" ht="12.75" customHeight="1">
      <c r="A124" s="73" t="s">
        <v>89</v>
      </c>
      <c r="B124" s="60" t="s">
        <v>12</v>
      </c>
      <c r="C124" s="44">
        <v>157</v>
      </c>
      <c r="D124" s="71">
        <v>0.8</v>
      </c>
      <c r="E124" s="12" t="s">
        <v>12</v>
      </c>
      <c r="F124" s="12" t="s">
        <v>12</v>
      </c>
      <c r="G124" s="12" t="s">
        <v>65</v>
      </c>
      <c r="H124" s="44">
        <v>191</v>
      </c>
    </row>
    <row r="125" spans="1:8" s="70" customFormat="1" ht="12.75" customHeight="1">
      <c r="A125" s="73"/>
      <c r="B125" s="74"/>
      <c r="C125" s="44"/>
      <c r="D125" s="71"/>
      <c r="E125" s="12"/>
      <c r="F125" s="12"/>
      <c r="G125" s="12"/>
      <c r="H125" s="44"/>
    </row>
    <row r="126" spans="1:8" s="70" customFormat="1" ht="12.75" customHeight="1">
      <c r="A126" s="73">
        <v>2</v>
      </c>
      <c r="B126" s="60" t="s">
        <v>12</v>
      </c>
      <c r="C126" s="44">
        <v>55</v>
      </c>
      <c r="D126" s="71">
        <v>0.4</v>
      </c>
      <c r="E126" s="12" t="s">
        <v>12</v>
      </c>
      <c r="F126" s="12" t="s">
        <v>12</v>
      </c>
      <c r="G126" s="12" t="s">
        <v>65</v>
      </c>
      <c r="H126" s="44">
        <v>152</v>
      </c>
    </row>
    <row r="127" spans="1:8" s="70" customFormat="1" ht="12.75" customHeight="1">
      <c r="A127" s="73">
        <v>3</v>
      </c>
      <c r="B127" s="60" t="s">
        <v>12</v>
      </c>
      <c r="C127" s="44">
        <f>SUM(C129:C140)</f>
        <v>51</v>
      </c>
      <c r="D127" s="71">
        <f>C127/H127</f>
        <v>0.3493150684931507</v>
      </c>
      <c r="E127" s="12" t="s">
        <v>12</v>
      </c>
      <c r="F127" s="12" t="s">
        <v>12</v>
      </c>
      <c r="G127" s="12" t="s">
        <v>65</v>
      </c>
      <c r="H127" s="44">
        <f>SUM(H129:H140)</f>
        <v>146</v>
      </c>
    </row>
    <row r="128" spans="1:8" s="70" customFormat="1" ht="12.75" customHeight="1">
      <c r="A128" s="31"/>
      <c r="B128" s="60"/>
      <c r="C128" s="54"/>
      <c r="D128" s="71" t="s">
        <v>86</v>
      </c>
      <c r="E128" s="12" t="s">
        <v>86</v>
      </c>
      <c r="F128" s="12" t="s">
        <v>86</v>
      </c>
      <c r="G128" s="12" t="s">
        <v>86</v>
      </c>
      <c r="H128" s="54"/>
    </row>
    <row r="129" spans="1:8" s="31" customFormat="1" ht="12.75" customHeight="1">
      <c r="A129" s="11" t="s">
        <v>90</v>
      </c>
      <c r="B129" s="60" t="s">
        <v>12</v>
      </c>
      <c r="C129" s="44">
        <v>2</v>
      </c>
      <c r="D129" s="71">
        <f>C129/H129</f>
        <v>2</v>
      </c>
      <c r="E129" s="12" t="s">
        <v>12</v>
      </c>
      <c r="F129" s="12" t="s">
        <v>12</v>
      </c>
      <c r="G129" s="12" t="s">
        <v>65</v>
      </c>
      <c r="H129" s="44">
        <v>1</v>
      </c>
    </row>
    <row r="130" spans="1:8" s="31" customFormat="1" ht="12.75" customHeight="1">
      <c r="A130" s="11" t="s">
        <v>13</v>
      </c>
      <c r="B130" s="60" t="s">
        <v>12</v>
      </c>
      <c r="C130" s="44">
        <v>0</v>
      </c>
      <c r="D130" s="71">
        <v>0</v>
      </c>
      <c r="E130" s="12" t="s">
        <v>12</v>
      </c>
      <c r="F130" s="12" t="s">
        <v>12</v>
      </c>
      <c r="G130" s="12" t="s">
        <v>65</v>
      </c>
      <c r="H130" s="44">
        <v>0</v>
      </c>
    </row>
    <row r="131" spans="1:8" s="31" customFormat="1" ht="12.75" customHeight="1">
      <c r="A131" s="11" t="s">
        <v>14</v>
      </c>
      <c r="B131" s="60" t="s">
        <v>12</v>
      </c>
      <c r="C131" s="44">
        <v>2</v>
      </c>
      <c r="D131" s="71">
        <f aca="true" t="shared" si="3" ref="D131:D139">C131/H131</f>
        <v>0.1111111111111111</v>
      </c>
      <c r="E131" s="12" t="s">
        <v>12</v>
      </c>
      <c r="F131" s="12" t="s">
        <v>12</v>
      </c>
      <c r="G131" s="12" t="s">
        <v>65</v>
      </c>
      <c r="H131" s="44">
        <v>18</v>
      </c>
    </row>
    <row r="132" spans="1:8" s="31" customFormat="1" ht="12.75" customHeight="1">
      <c r="A132" s="11" t="s">
        <v>15</v>
      </c>
      <c r="B132" s="60" t="s">
        <v>12</v>
      </c>
      <c r="C132" s="106">
        <v>1</v>
      </c>
      <c r="D132" s="71">
        <f t="shared" si="3"/>
        <v>0.0625</v>
      </c>
      <c r="E132" s="12" t="s">
        <v>12</v>
      </c>
      <c r="F132" s="12" t="s">
        <v>12</v>
      </c>
      <c r="G132" s="12" t="s">
        <v>65</v>
      </c>
      <c r="H132" s="44">
        <v>16</v>
      </c>
    </row>
    <row r="133" spans="1:8" s="31" customFormat="1" ht="12.75" customHeight="1">
      <c r="A133" s="11" t="s">
        <v>16</v>
      </c>
      <c r="B133" s="60" t="s">
        <v>12</v>
      </c>
      <c r="C133" s="44">
        <v>10</v>
      </c>
      <c r="D133" s="71">
        <f t="shared" si="3"/>
        <v>0.6666666666666666</v>
      </c>
      <c r="E133" s="12" t="s">
        <v>12</v>
      </c>
      <c r="F133" s="12" t="s">
        <v>12</v>
      </c>
      <c r="G133" s="12" t="s">
        <v>65</v>
      </c>
      <c r="H133" s="44">
        <v>15</v>
      </c>
    </row>
    <row r="134" spans="1:8" s="31" customFormat="1" ht="12.75" customHeight="1">
      <c r="A134" s="11" t="s">
        <v>17</v>
      </c>
      <c r="B134" s="60" t="s">
        <v>12</v>
      </c>
      <c r="C134" s="44">
        <v>1</v>
      </c>
      <c r="D134" s="71">
        <f t="shared" si="3"/>
        <v>0.1</v>
      </c>
      <c r="E134" s="12" t="s">
        <v>12</v>
      </c>
      <c r="F134" s="12" t="s">
        <v>12</v>
      </c>
      <c r="G134" s="12" t="s">
        <v>65</v>
      </c>
      <c r="H134" s="44">
        <v>10</v>
      </c>
    </row>
    <row r="135" spans="1:8" s="31" customFormat="1" ht="12.75" customHeight="1">
      <c r="A135" s="11" t="s">
        <v>18</v>
      </c>
      <c r="B135" s="60" t="s">
        <v>12</v>
      </c>
      <c r="C135" s="44">
        <v>3</v>
      </c>
      <c r="D135" s="71">
        <f t="shared" si="3"/>
        <v>0.17647058823529413</v>
      </c>
      <c r="E135" s="12" t="s">
        <v>12</v>
      </c>
      <c r="F135" s="12" t="s">
        <v>12</v>
      </c>
      <c r="G135" s="12" t="s">
        <v>65</v>
      </c>
      <c r="H135" s="44">
        <v>17</v>
      </c>
    </row>
    <row r="136" spans="1:8" s="31" customFormat="1" ht="12.75" customHeight="1">
      <c r="A136" s="11" t="s">
        <v>19</v>
      </c>
      <c r="B136" s="60" t="s">
        <v>12</v>
      </c>
      <c r="C136" s="106">
        <v>2</v>
      </c>
      <c r="D136" s="71">
        <f t="shared" si="3"/>
        <v>0.13333333333333333</v>
      </c>
      <c r="E136" s="12" t="s">
        <v>12</v>
      </c>
      <c r="F136" s="12" t="s">
        <v>12</v>
      </c>
      <c r="G136" s="12" t="s">
        <v>65</v>
      </c>
      <c r="H136" s="44">
        <v>15</v>
      </c>
    </row>
    <row r="137" spans="1:8" s="31" customFormat="1" ht="12.75" customHeight="1">
      <c r="A137" s="11" t="s">
        <v>20</v>
      </c>
      <c r="B137" s="60" t="s">
        <v>12</v>
      </c>
      <c r="C137" s="44">
        <v>5</v>
      </c>
      <c r="D137" s="71">
        <f t="shared" si="3"/>
        <v>0.45454545454545453</v>
      </c>
      <c r="E137" s="12" t="s">
        <v>12</v>
      </c>
      <c r="F137" s="12" t="s">
        <v>12</v>
      </c>
      <c r="G137" s="12" t="s">
        <v>65</v>
      </c>
      <c r="H137" s="44">
        <v>11</v>
      </c>
    </row>
    <row r="138" spans="1:8" s="31" customFormat="1" ht="12.75" customHeight="1">
      <c r="A138" s="11" t="s">
        <v>91</v>
      </c>
      <c r="B138" s="60" t="s">
        <v>12</v>
      </c>
      <c r="C138" s="44">
        <v>10</v>
      </c>
      <c r="D138" s="71">
        <f>C138/H138</f>
        <v>0.6666666666666666</v>
      </c>
      <c r="E138" s="12" t="s">
        <v>12</v>
      </c>
      <c r="F138" s="12" t="s">
        <v>12</v>
      </c>
      <c r="G138" s="12" t="s">
        <v>65</v>
      </c>
      <c r="H138" s="44">
        <v>15</v>
      </c>
    </row>
    <row r="139" spans="1:8" s="31" customFormat="1" ht="12.75" customHeight="1">
      <c r="A139" s="11" t="s">
        <v>21</v>
      </c>
      <c r="B139" s="60" t="s">
        <v>12</v>
      </c>
      <c r="C139" s="44">
        <v>6</v>
      </c>
      <c r="D139" s="71">
        <f t="shared" si="3"/>
        <v>0.6666666666666666</v>
      </c>
      <c r="E139" s="12" t="s">
        <v>12</v>
      </c>
      <c r="F139" s="12" t="s">
        <v>12</v>
      </c>
      <c r="G139" s="12" t="s">
        <v>65</v>
      </c>
      <c r="H139" s="44">
        <v>9</v>
      </c>
    </row>
    <row r="140" spans="1:8" s="31" customFormat="1" ht="12.75" customHeight="1" thickBot="1">
      <c r="A140" s="103" t="s">
        <v>22</v>
      </c>
      <c r="B140" s="107" t="s">
        <v>12</v>
      </c>
      <c r="C140" s="108">
        <v>9</v>
      </c>
      <c r="D140" s="109">
        <f>C140/H140</f>
        <v>0.47368421052631576</v>
      </c>
      <c r="E140" s="110" t="s">
        <v>12</v>
      </c>
      <c r="F140" s="110" t="s">
        <v>12</v>
      </c>
      <c r="G140" s="110" t="s">
        <v>65</v>
      </c>
      <c r="H140" s="108">
        <v>19</v>
      </c>
    </row>
    <row r="141" spans="1:2" s="31" customFormat="1" ht="12.75" customHeight="1">
      <c r="A141" s="46" t="s">
        <v>23</v>
      </c>
      <c r="B141" s="47" t="s">
        <v>62</v>
      </c>
    </row>
    <row r="142" spans="1:2" s="31" customFormat="1" ht="12.75" customHeight="1">
      <c r="A142" s="46" t="s">
        <v>24</v>
      </c>
      <c r="B142" s="47" t="s">
        <v>46</v>
      </c>
    </row>
    <row r="143" s="31" customFormat="1" ht="12.75" customHeight="1">
      <c r="B143" s="47" t="s">
        <v>66</v>
      </c>
    </row>
    <row r="144" s="31" customFormat="1" ht="12.75" customHeight="1">
      <c r="B144" s="47"/>
    </row>
    <row r="145" spans="1:11" s="31" customFormat="1" ht="12.75" customHeight="1">
      <c r="A145" s="120" t="s">
        <v>47</v>
      </c>
      <c r="B145" s="120"/>
      <c r="C145" s="120"/>
      <c r="D145" s="120"/>
      <c r="E145" s="120"/>
      <c r="F145" s="120"/>
      <c r="G145" s="120"/>
      <c r="H145" s="120"/>
      <c r="I145" s="120"/>
      <c r="J145" s="120"/>
      <c r="K145" s="120"/>
    </row>
    <row r="146" spans="1:16" s="31" customFormat="1" ht="12.75" customHeight="1" thickBot="1">
      <c r="A146" s="30" t="s">
        <v>48</v>
      </c>
      <c r="B146" s="30"/>
      <c r="C146" s="30"/>
      <c r="D146" s="30"/>
      <c r="E146" s="30"/>
      <c r="F146" s="30"/>
      <c r="G146" s="30"/>
      <c r="H146" s="30"/>
      <c r="I146" s="30"/>
      <c r="J146" s="30"/>
      <c r="K146" s="30"/>
      <c r="L146" s="30"/>
      <c r="M146" s="30"/>
      <c r="N146" s="30"/>
      <c r="O146" s="30"/>
      <c r="P146" s="30"/>
    </row>
    <row r="147" spans="1:16" s="37" customFormat="1" ht="12.75" customHeight="1">
      <c r="A147" s="121" t="s">
        <v>37</v>
      </c>
      <c r="B147" s="118" t="s">
        <v>49</v>
      </c>
      <c r="C147" s="118"/>
      <c r="D147" s="118"/>
      <c r="E147" s="118" t="s">
        <v>50</v>
      </c>
      <c r="F147" s="118"/>
      <c r="G147" s="118"/>
      <c r="H147" s="118" t="s">
        <v>51</v>
      </c>
      <c r="I147" s="118"/>
      <c r="J147" s="118"/>
      <c r="K147" s="118" t="s">
        <v>52</v>
      </c>
      <c r="L147" s="118"/>
      <c r="M147" s="118"/>
      <c r="N147" s="117" t="s">
        <v>53</v>
      </c>
      <c r="O147" s="118" t="s">
        <v>54</v>
      </c>
      <c r="P147" s="124" t="s">
        <v>55</v>
      </c>
    </row>
    <row r="148" spans="1:16" s="37" customFormat="1" ht="12.75" customHeight="1">
      <c r="A148" s="122"/>
      <c r="B148" s="48" t="s">
        <v>56</v>
      </c>
      <c r="C148" s="48" t="s">
        <v>57</v>
      </c>
      <c r="D148" s="48" t="s">
        <v>58</v>
      </c>
      <c r="E148" s="48" t="s">
        <v>59</v>
      </c>
      <c r="F148" s="48" t="s">
        <v>60</v>
      </c>
      <c r="G148" s="48" t="s">
        <v>58</v>
      </c>
      <c r="H148" s="48" t="s">
        <v>59</v>
      </c>
      <c r="I148" s="48" t="s">
        <v>60</v>
      </c>
      <c r="J148" s="48" t="s">
        <v>58</v>
      </c>
      <c r="K148" s="48" t="s">
        <v>56</v>
      </c>
      <c r="L148" s="48" t="s">
        <v>57</v>
      </c>
      <c r="M148" s="48" t="s">
        <v>58</v>
      </c>
      <c r="N148" s="118"/>
      <c r="O148" s="123"/>
      <c r="P148" s="125"/>
    </row>
    <row r="149" spans="1:16" s="31" customFormat="1" ht="12.75" customHeight="1">
      <c r="A149" s="38" t="s">
        <v>45</v>
      </c>
      <c r="B149" s="39">
        <v>3077</v>
      </c>
      <c r="C149" s="40">
        <v>3253</v>
      </c>
      <c r="D149" s="40">
        <v>373</v>
      </c>
      <c r="E149" s="40">
        <v>2929</v>
      </c>
      <c r="F149" s="40">
        <v>2932</v>
      </c>
      <c r="G149" s="40">
        <v>101</v>
      </c>
      <c r="H149" s="40">
        <v>74</v>
      </c>
      <c r="I149" s="40">
        <v>9</v>
      </c>
      <c r="J149" s="40">
        <v>65</v>
      </c>
      <c r="K149" s="40">
        <v>74</v>
      </c>
      <c r="L149" s="40">
        <v>79</v>
      </c>
      <c r="M149" s="40">
        <v>108</v>
      </c>
      <c r="N149" s="10" t="s">
        <v>68</v>
      </c>
      <c r="O149" s="49">
        <f>B149/H102</f>
        <v>16.543010752688172</v>
      </c>
      <c r="P149" s="50">
        <f>C149/H102</f>
        <v>17.489247311827956</v>
      </c>
    </row>
    <row r="150" spans="1:16" s="31" customFormat="1" ht="12.75" customHeight="1">
      <c r="A150" s="42">
        <v>13</v>
      </c>
      <c r="B150" s="51">
        <v>6586</v>
      </c>
      <c r="C150" s="44">
        <v>6601</v>
      </c>
      <c r="D150" s="44">
        <v>739</v>
      </c>
      <c r="E150" s="44">
        <v>6140</v>
      </c>
      <c r="F150" s="44">
        <v>6164</v>
      </c>
      <c r="G150" s="44">
        <v>377</v>
      </c>
      <c r="H150" s="44">
        <v>104</v>
      </c>
      <c r="I150" s="44">
        <v>108</v>
      </c>
      <c r="J150" s="44">
        <v>10</v>
      </c>
      <c r="K150" s="44">
        <v>123</v>
      </c>
      <c r="L150" s="44">
        <v>150</v>
      </c>
      <c r="M150" s="44">
        <v>133</v>
      </c>
      <c r="N150" s="44">
        <v>239</v>
      </c>
      <c r="O150" s="52">
        <v>33.6</v>
      </c>
      <c r="P150" s="50">
        <f>C150/H103</f>
        <v>33.67857142857143</v>
      </c>
    </row>
    <row r="151" spans="1:16" s="31" customFormat="1" ht="12.75" customHeight="1">
      <c r="A151" s="42">
        <v>14</v>
      </c>
      <c r="B151" s="51">
        <v>4282</v>
      </c>
      <c r="C151" s="44">
        <v>4436</v>
      </c>
      <c r="D151" s="44">
        <v>684</v>
      </c>
      <c r="E151" s="44">
        <v>4067</v>
      </c>
      <c r="F151" s="44">
        <v>4200</v>
      </c>
      <c r="G151" s="44">
        <v>183</v>
      </c>
      <c r="H151" s="44">
        <v>120</v>
      </c>
      <c r="I151" s="44">
        <v>115</v>
      </c>
      <c r="J151" s="44">
        <v>19</v>
      </c>
      <c r="K151" s="44">
        <v>95</v>
      </c>
      <c r="L151" s="44">
        <v>121</v>
      </c>
      <c r="M151" s="44">
        <v>121</v>
      </c>
      <c r="N151" s="44">
        <v>361</v>
      </c>
      <c r="O151" s="50">
        <f>B151/H104</f>
        <v>20.88780487804878</v>
      </c>
      <c r="P151" s="50">
        <f>C151/H104</f>
        <v>21.639024390243904</v>
      </c>
    </row>
    <row r="152" spans="1:16" s="31" customFormat="1" ht="12.75" customHeight="1">
      <c r="A152" s="42">
        <v>15</v>
      </c>
      <c r="B152" s="51">
        <v>4555</v>
      </c>
      <c r="C152" s="44">
        <v>4503</v>
      </c>
      <c r="D152" s="44">
        <v>572</v>
      </c>
      <c r="E152" s="44">
        <v>4404</v>
      </c>
      <c r="F152" s="44">
        <v>4328</v>
      </c>
      <c r="G152" s="44">
        <v>143</v>
      </c>
      <c r="H152" s="44">
        <v>106</v>
      </c>
      <c r="I152" s="44">
        <v>113</v>
      </c>
      <c r="J152" s="44">
        <v>29</v>
      </c>
      <c r="K152" s="44">
        <v>45</v>
      </c>
      <c r="L152" s="44">
        <v>62</v>
      </c>
      <c r="M152" s="44">
        <v>47</v>
      </c>
      <c r="N152" s="44">
        <v>353</v>
      </c>
      <c r="O152" s="50">
        <v>22.9</v>
      </c>
      <c r="P152" s="50">
        <v>22.6</v>
      </c>
    </row>
    <row r="153" spans="1:16" s="31" customFormat="1" ht="12.75" customHeight="1">
      <c r="A153" s="42">
        <v>16</v>
      </c>
      <c r="B153" s="51">
        <v>3560</v>
      </c>
      <c r="C153" s="44">
        <v>3749</v>
      </c>
      <c r="D153" s="44">
        <v>145</v>
      </c>
      <c r="E153" s="44">
        <v>3445</v>
      </c>
      <c r="F153" s="44">
        <v>3616</v>
      </c>
      <c r="G153" s="44">
        <v>106</v>
      </c>
      <c r="H153" s="44">
        <v>102</v>
      </c>
      <c r="I153" s="44">
        <v>101</v>
      </c>
      <c r="J153" s="44">
        <v>30</v>
      </c>
      <c r="K153" s="44">
        <v>13</v>
      </c>
      <c r="L153" s="44">
        <v>32</v>
      </c>
      <c r="M153" s="44">
        <v>9</v>
      </c>
      <c r="N153" s="44">
        <v>0</v>
      </c>
      <c r="O153" s="50">
        <v>21.2</v>
      </c>
      <c r="P153" s="50">
        <v>22.3</v>
      </c>
    </row>
    <row r="154" spans="1:16" s="31" customFormat="1" ht="12.75" customHeight="1">
      <c r="A154" s="42"/>
      <c r="B154" s="51"/>
      <c r="C154" s="44"/>
      <c r="D154" s="44"/>
      <c r="E154" s="44"/>
      <c r="F154" s="44"/>
      <c r="G154" s="44"/>
      <c r="H154" s="44"/>
      <c r="I154" s="44"/>
      <c r="J154" s="44"/>
      <c r="K154" s="44"/>
      <c r="L154" s="44"/>
      <c r="M154" s="44"/>
      <c r="N154" s="44"/>
      <c r="O154" s="50"/>
      <c r="P154" s="50"/>
    </row>
    <row r="155" spans="1:16" s="31" customFormat="1" ht="12.75" customHeight="1">
      <c r="A155" s="42">
        <v>17</v>
      </c>
      <c r="B155" s="51">
        <v>3718</v>
      </c>
      <c r="C155" s="44">
        <v>4168</v>
      </c>
      <c r="D155" s="44">
        <v>151</v>
      </c>
      <c r="E155" s="44">
        <v>3545</v>
      </c>
      <c r="F155" s="44">
        <v>3956</v>
      </c>
      <c r="G155" s="44">
        <v>112</v>
      </c>
      <c r="H155" s="44">
        <v>153</v>
      </c>
      <c r="I155" s="44">
        <v>148</v>
      </c>
      <c r="J155" s="44">
        <v>37</v>
      </c>
      <c r="K155" s="44">
        <v>20</v>
      </c>
      <c r="L155" s="44">
        <v>64</v>
      </c>
      <c r="M155" s="44">
        <v>2</v>
      </c>
      <c r="N155" s="44">
        <v>0</v>
      </c>
      <c r="O155" s="50">
        <v>18.1</v>
      </c>
      <c r="P155" s="50">
        <f>C155/H108</f>
        <v>20.33170731707317</v>
      </c>
    </row>
    <row r="156" spans="1:16" s="31" customFormat="1" ht="12.75" customHeight="1">
      <c r="A156" s="42">
        <v>18</v>
      </c>
      <c r="B156" s="51">
        <v>1596</v>
      </c>
      <c r="C156" s="44">
        <v>2179</v>
      </c>
      <c r="D156" s="44">
        <v>36</v>
      </c>
      <c r="E156" s="44">
        <v>1555</v>
      </c>
      <c r="F156" s="44">
        <v>2139</v>
      </c>
      <c r="G156" s="44">
        <v>36</v>
      </c>
      <c r="H156" s="12" t="s">
        <v>72</v>
      </c>
      <c r="I156" s="12" t="s">
        <v>72</v>
      </c>
      <c r="J156" s="12" t="s">
        <v>72</v>
      </c>
      <c r="K156" s="12" t="s">
        <v>72</v>
      </c>
      <c r="L156" s="12" t="s">
        <v>72</v>
      </c>
      <c r="M156" s="12" t="s">
        <v>72</v>
      </c>
      <c r="N156" s="53">
        <v>0</v>
      </c>
      <c r="O156" s="50">
        <v>8.3</v>
      </c>
      <c r="P156" s="50">
        <v>11.3</v>
      </c>
    </row>
    <row r="157" spans="1:16" s="31" customFormat="1" ht="12.75" customHeight="1">
      <c r="A157" s="42">
        <v>19</v>
      </c>
      <c r="B157" s="51">
        <v>1083</v>
      </c>
      <c r="C157" s="44">
        <v>1319</v>
      </c>
      <c r="D157" s="44">
        <v>31</v>
      </c>
      <c r="E157" s="44">
        <v>1083</v>
      </c>
      <c r="F157" s="44">
        <v>1319</v>
      </c>
      <c r="G157" s="44">
        <v>31</v>
      </c>
      <c r="H157" s="12" t="s">
        <v>72</v>
      </c>
      <c r="I157" s="12" t="s">
        <v>72</v>
      </c>
      <c r="J157" s="12" t="s">
        <v>72</v>
      </c>
      <c r="K157" s="12" t="s">
        <v>72</v>
      </c>
      <c r="L157" s="12" t="s">
        <v>72</v>
      </c>
      <c r="M157" s="12" t="s">
        <v>72</v>
      </c>
      <c r="N157" s="57" t="s">
        <v>72</v>
      </c>
      <c r="O157" s="50">
        <v>5.6</v>
      </c>
      <c r="P157" s="50">
        <v>6.9</v>
      </c>
    </row>
    <row r="158" spans="1:16" s="31" customFormat="1" ht="12.75" customHeight="1">
      <c r="A158" s="42">
        <v>20</v>
      </c>
      <c r="B158" s="51">
        <v>1486</v>
      </c>
      <c r="C158" s="44">
        <v>1651</v>
      </c>
      <c r="D158" s="44">
        <v>27</v>
      </c>
      <c r="E158" s="44">
        <v>1486</v>
      </c>
      <c r="F158" s="44">
        <v>1651</v>
      </c>
      <c r="G158" s="44">
        <v>27</v>
      </c>
      <c r="H158" s="12" t="s">
        <v>72</v>
      </c>
      <c r="I158" s="12" t="s">
        <v>72</v>
      </c>
      <c r="J158" s="12" t="s">
        <v>72</v>
      </c>
      <c r="K158" s="12" t="s">
        <v>72</v>
      </c>
      <c r="L158" s="12" t="s">
        <v>72</v>
      </c>
      <c r="M158" s="12" t="s">
        <v>72</v>
      </c>
      <c r="N158" s="57" t="s">
        <v>72</v>
      </c>
      <c r="O158" s="50">
        <v>7.8</v>
      </c>
      <c r="P158" s="50">
        <v>8.6</v>
      </c>
    </row>
    <row r="159" spans="1:16" s="31" customFormat="1" ht="12.75" customHeight="1">
      <c r="A159" s="42">
        <v>21</v>
      </c>
      <c r="B159" s="44">
        <v>1056</v>
      </c>
      <c r="C159" s="44">
        <v>1228</v>
      </c>
      <c r="D159" s="44">
        <v>7</v>
      </c>
      <c r="E159" s="44">
        <v>1056</v>
      </c>
      <c r="F159" s="44">
        <v>1228</v>
      </c>
      <c r="G159" s="44">
        <v>7</v>
      </c>
      <c r="H159" s="12" t="s">
        <v>72</v>
      </c>
      <c r="I159" s="12" t="s">
        <v>72</v>
      </c>
      <c r="J159" s="12" t="s">
        <v>72</v>
      </c>
      <c r="K159" s="12" t="s">
        <v>72</v>
      </c>
      <c r="L159" s="12" t="s">
        <v>72</v>
      </c>
      <c r="M159" s="12" t="s">
        <v>72</v>
      </c>
      <c r="N159" s="12" t="s">
        <v>72</v>
      </c>
      <c r="O159" s="50">
        <v>5.5</v>
      </c>
      <c r="P159" s="50">
        <v>6.4</v>
      </c>
    </row>
    <row r="160" spans="1:16" s="70" customFormat="1" ht="12.75" customHeight="1">
      <c r="A160" s="69"/>
      <c r="B160" s="54"/>
      <c r="C160" s="54"/>
      <c r="D160" s="54"/>
      <c r="E160" s="54"/>
      <c r="F160" s="54"/>
      <c r="G160" s="54"/>
      <c r="H160" s="56"/>
      <c r="I160" s="56"/>
      <c r="J160" s="56"/>
      <c r="K160" s="56"/>
      <c r="L160" s="56"/>
      <c r="M160" s="56"/>
      <c r="N160" s="56"/>
      <c r="O160" s="72"/>
      <c r="P160" s="72"/>
    </row>
    <row r="161" spans="1:16" s="31" customFormat="1" ht="12.75" customHeight="1">
      <c r="A161" s="42">
        <v>22</v>
      </c>
      <c r="B161" s="44">
        <v>1305</v>
      </c>
      <c r="C161" s="44">
        <v>1404</v>
      </c>
      <c r="D161" s="44">
        <v>4</v>
      </c>
      <c r="E161" s="44">
        <v>1305</v>
      </c>
      <c r="F161" s="44">
        <v>1404</v>
      </c>
      <c r="G161" s="44">
        <v>4</v>
      </c>
      <c r="H161" s="12" t="s">
        <v>72</v>
      </c>
      <c r="I161" s="12" t="s">
        <v>72</v>
      </c>
      <c r="J161" s="12" t="s">
        <v>72</v>
      </c>
      <c r="K161" s="12" t="s">
        <v>72</v>
      </c>
      <c r="L161" s="12" t="s">
        <v>72</v>
      </c>
      <c r="M161" s="12" t="s">
        <v>72</v>
      </c>
      <c r="N161" s="12" t="s">
        <v>72</v>
      </c>
      <c r="O161" s="50">
        <v>7.4</v>
      </c>
      <c r="P161" s="50">
        <v>7.9</v>
      </c>
    </row>
    <row r="162" spans="1:16" s="70" customFormat="1" ht="12.75" customHeight="1">
      <c r="A162" s="42">
        <v>23</v>
      </c>
      <c r="B162" s="44">
        <v>756</v>
      </c>
      <c r="C162" s="44">
        <v>978</v>
      </c>
      <c r="D162" s="44">
        <v>24</v>
      </c>
      <c r="E162" s="44">
        <v>756</v>
      </c>
      <c r="F162" s="44">
        <v>978</v>
      </c>
      <c r="G162" s="44">
        <v>24</v>
      </c>
      <c r="H162" s="12" t="s">
        <v>12</v>
      </c>
      <c r="I162" s="12" t="s">
        <v>12</v>
      </c>
      <c r="J162" s="12" t="s">
        <v>12</v>
      </c>
      <c r="K162" s="12" t="s">
        <v>12</v>
      </c>
      <c r="L162" s="12" t="s">
        <v>12</v>
      </c>
      <c r="M162" s="12" t="s">
        <v>12</v>
      </c>
      <c r="N162" s="12" t="s">
        <v>12</v>
      </c>
      <c r="O162" s="72">
        <f>SUM(E162/186)</f>
        <v>4.064516129032258</v>
      </c>
      <c r="P162" s="72">
        <f>F162/186</f>
        <v>5.258064516129032</v>
      </c>
    </row>
    <row r="163" spans="1:16" s="31" customFormat="1" ht="12.75" customHeight="1">
      <c r="A163" s="42">
        <v>24</v>
      </c>
      <c r="B163" s="44">
        <v>269</v>
      </c>
      <c r="C163" s="44">
        <v>557</v>
      </c>
      <c r="D163" s="44">
        <v>0</v>
      </c>
      <c r="E163" s="44">
        <v>269</v>
      </c>
      <c r="F163" s="44">
        <v>557</v>
      </c>
      <c r="G163" s="44">
        <v>0</v>
      </c>
      <c r="H163" s="12" t="s">
        <v>12</v>
      </c>
      <c r="I163" s="12" t="s">
        <v>12</v>
      </c>
      <c r="J163" s="12" t="s">
        <v>12</v>
      </c>
      <c r="K163" s="12" t="s">
        <v>12</v>
      </c>
      <c r="L163" s="12" t="s">
        <v>12</v>
      </c>
      <c r="M163" s="12" t="s">
        <v>12</v>
      </c>
      <c r="N163" s="12" t="s">
        <v>12</v>
      </c>
      <c r="O163" s="50">
        <f>SUM(E163/193)</f>
        <v>1.3937823834196892</v>
      </c>
      <c r="P163" s="50">
        <f>F163/193</f>
        <v>2.8860103626943006</v>
      </c>
    </row>
    <row r="164" spans="1:16" s="70" customFormat="1" ht="12.75" customHeight="1">
      <c r="A164" s="42">
        <v>25</v>
      </c>
      <c r="B164" s="44">
        <v>419</v>
      </c>
      <c r="C164" s="44">
        <v>633</v>
      </c>
      <c r="D164" s="44">
        <v>0</v>
      </c>
      <c r="E164" s="44">
        <v>419</v>
      </c>
      <c r="F164" s="44">
        <v>633</v>
      </c>
      <c r="G164" s="44">
        <v>0</v>
      </c>
      <c r="H164" s="12" t="s">
        <v>12</v>
      </c>
      <c r="I164" s="12" t="s">
        <v>12</v>
      </c>
      <c r="J164" s="12" t="s">
        <v>12</v>
      </c>
      <c r="K164" s="12" t="s">
        <v>12</v>
      </c>
      <c r="L164" s="12" t="s">
        <v>12</v>
      </c>
      <c r="M164" s="12" t="s">
        <v>12</v>
      </c>
      <c r="N164" s="12" t="s">
        <v>12</v>
      </c>
      <c r="O164" s="50">
        <v>2.2</v>
      </c>
      <c r="P164" s="72">
        <v>3.3</v>
      </c>
    </row>
    <row r="165" spans="1:16" s="70" customFormat="1" ht="12.75" customHeight="1">
      <c r="A165" s="42">
        <v>26</v>
      </c>
      <c r="B165" s="44">
        <v>260</v>
      </c>
      <c r="C165" s="44">
        <v>354</v>
      </c>
      <c r="D165" s="44">
        <v>2</v>
      </c>
      <c r="E165" s="44">
        <v>260</v>
      </c>
      <c r="F165" s="44">
        <v>354</v>
      </c>
      <c r="G165" s="44">
        <v>2</v>
      </c>
      <c r="H165" s="12" t="s">
        <v>12</v>
      </c>
      <c r="I165" s="12" t="s">
        <v>12</v>
      </c>
      <c r="J165" s="12" t="s">
        <v>12</v>
      </c>
      <c r="K165" s="12" t="s">
        <v>12</v>
      </c>
      <c r="L165" s="12" t="s">
        <v>12</v>
      </c>
      <c r="M165" s="12" t="s">
        <v>12</v>
      </c>
      <c r="N165" s="12" t="s">
        <v>12</v>
      </c>
      <c r="O165" s="50">
        <v>1.3</v>
      </c>
      <c r="P165" s="50">
        <v>1.8</v>
      </c>
    </row>
    <row r="166" spans="1:16" s="70" customFormat="1" ht="12.75" customHeight="1">
      <c r="A166" s="69"/>
      <c r="B166" s="54"/>
      <c r="C166" s="54"/>
      <c r="D166" s="54"/>
      <c r="E166" s="54"/>
      <c r="F166" s="54"/>
      <c r="G166" s="54"/>
      <c r="H166" s="56"/>
      <c r="I166" s="56"/>
      <c r="J166" s="56"/>
      <c r="K166" s="56"/>
      <c r="L166" s="56"/>
      <c r="M166" s="56"/>
      <c r="N166" s="56"/>
      <c r="O166" s="72"/>
      <c r="P166" s="72"/>
    </row>
    <row r="167" spans="1:16" s="31" customFormat="1" ht="12.75" customHeight="1">
      <c r="A167" s="42">
        <v>27</v>
      </c>
      <c r="B167" s="44">
        <v>454</v>
      </c>
      <c r="C167" s="44">
        <v>509</v>
      </c>
      <c r="D167" s="44">
        <v>0</v>
      </c>
      <c r="E167" s="44">
        <v>454</v>
      </c>
      <c r="F167" s="44">
        <v>509</v>
      </c>
      <c r="G167" s="44">
        <v>0</v>
      </c>
      <c r="H167" s="12" t="s">
        <v>75</v>
      </c>
      <c r="I167" s="12" t="s">
        <v>75</v>
      </c>
      <c r="J167" s="12" t="s">
        <v>75</v>
      </c>
      <c r="K167" s="12" t="s">
        <v>75</v>
      </c>
      <c r="L167" s="12" t="s">
        <v>75</v>
      </c>
      <c r="M167" s="12" t="s">
        <v>75</v>
      </c>
      <c r="N167" s="12" t="s">
        <v>75</v>
      </c>
      <c r="O167" s="50">
        <v>2.4</v>
      </c>
      <c r="P167" s="50">
        <v>2.7</v>
      </c>
    </row>
    <row r="168" spans="1:16" s="31" customFormat="1" ht="12.75" customHeight="1">
      <c r="A168" s="42">
        <v>28</v>
      </c>
      <c r="B168" s="44">
        <v>420</v>
      </c>
      <c r="C168" s="44">
        <v>442</v>
      </c>
      <c r="D168" s="44">
        <v>0</v>
      </c>
      <c r="E168" s="44">
        <v>420</v>
      </c>
      <c r="F168" s="44">
        <v>442</v>
      </c>
      <c r="G168" s="44">
        <v>0</v>
      </c>
      <c r="H168" s="12" t="s">
        <v>75</v>
      </c>
      <c r="I168" s="12" t="s">
        <v>75</v>
      </c>
      <c r="J168" s="12" t="s">
        <v>75</v>
      </c>
      <c r="K168" s="12" t="s">
        <v>75</v>
      </c>
      <c r="L168" s="12" t="s">
        <v>75</v>
      </c>
      <c r="M168" s="12" t="s">
        <v>75</v>
      </c>
      <c r="N168" s="12" t="s">
        <v>75</v>
      </c>
      <c r="O168" s="50">
        <v>2.2</v>
      </c>
      <c r="P168" s="50">
        <v>2.3</v>
      </c>
    </row>
    <row r="169" spans="1:16" s="31" customFormat="1" ht="12.75" customHeight="1">
      <c r="A169" s="42">
        <v>29</v>
      </c>
      <c r="B169" s="44">
        <v>400</v>
      </c>
      <c r="C169" s="44">
        <v>395</v>
      </c>
      <c r="D169" s="44">
        <v>0</v>
      </c>
      <c r="E169" s="44">
        <v>400</v>
      </c>
      <c r="F169" s="44">
        <v>395</v>
      </c>
      <c r="G169" s="44">
        <v>0</v>
      </c>
      <c r="H169" s="12" t="s">
        <v>75</v>
      </c>
      <c r="I169" s="12" t="s">
        <v>75</v>
      </c>
      <c r="J169" s="12" t="s">
        <v>75</v>
      </c>
      <c r="K169" s="12" t="s">
        <v>75</v>
      </c>
      <c r="L169" s="12" t="s">
        <v>75</v>
      </c>
      <c r="M169" s="12" t="s">
        <v>75</v>
      </c>
      <c r="N169" s="12" t="s">
        <v>75</v>
      </c>
      <c r="O169" s="50">
        <v>2.1</v>
      </c>
      <c r="P169" s="50">
        <v>2.1</v>
      </c>
    </row>
    <row r="170" spans="1:16" s="70" customFormat="1" ht="12.75" customHeight="1">
      <c r="A170" s="42">
        <v>30</v>
      </c>
      <c r="B170" s="44">
        <v>251</v>
      </c>
      <c r="C170" s="44">
        <v>316</v>
      </c>
      <c r="D170" s="44">
        <v>0</v>
      </c>
      <c r="E170" s="44">
        <v>251</v>
      </c>
      <c r="F170" s="44">
        <v>316</v>
      </c>
      <c r="G170" s="44">
        <v>0</v>
      </c>
      <c r="H170" s="12" t="s">
        <v>75</v>
      </c>
      <c r="I170" s="12" t="s">
        <v>75</v>
      </c>
      <c r="J170" s="12" t="s">
        <v>75</v>
      </c>
      <c r="K170" s="12" t="s">
        <v>75</v>
      </c>
      <c r="L170" s="12" t="s">
        <v>75</v>
      </c>
      <c r="M170" s="12" t="s">
        <v>75</v>
      </c>
      <c r="N170" s="12" t="s">
        <v>75</v>
      </c>
      <c r="O170" s="50">
        <v>1.3</v>
      </c>
      <c r="P170" s="50">
        <v>1.6</v>
      </c>
    </row>
    <row r="171" spans="1:16" s="70" customFormat="1" ht="12.75" customHeight="1">
      <c r="A171" s="42" t="s">
        <v>89</v>
      </c>
      <c r="B171" s="44">
        <v>980</v>
      </c>
      <c r="C171" s="44">
        <v>1064</v>
      </c>
      <c r="D171" s="44">
        <v>1</v>
      </c>
      <c r="E171" s="44">
        <v>980</v>
      </c>
      <c r="F171" s="44">
        <v>1064</v>
      </c>
      <c r="G171" s="44">
        <v>1</v>
      </c>
      <c r="H171" s="12" t="s">
        <v>75</v>
      </c>
      <c r="I171" s="12" t="s">
        <v>75</v>
      </c>
      <c r="J171" s="12" t="s">
        <v>75</v>
      </c>
      <c r="K171" s="12" t="s">
        <v>75</v>
      </c>
      <c r="L171" s="12" t="s">
        <v>75</v>
      </c>
      <c r="M171" s="12" t="s">
        <v>75</v>
      </c>
      <c r="N171" s="12" t="s">
        <v>75</v>
      </c>
      <c r="O171" s="50">
        <v>5.1</v>
      </c>
      <c r="P171" s="50">
        <v>5.6</v>
      </c>
    </row>
    <row r="172" spans="1:16" s="70" customFormat="1" ht="12.75" customHeight="1">
      <c r="A172" s="42"/>
      <c r="B172" s="44"/>
      <c r="C172" s="44"/>
      <c r="D172" s="44"/>
      <c r="E172" s="44"/>
      <c r="F172" s="44"/>
      <c r="G172" s="44"/>
      <c r="H172" s="12"/>
      <c r="I172" s="12"/>
      <c r="J172" s="12"/>
      <c r="K172" s="12"/>
      <c r="L172" s="12"/>
      <c r="M172" s="12"/>
      <c r="N172" s="12"/>
      <c r="O172" s="50"/>
      <c r="P172" s="50"/>
    </row>
    <row r="173" spans="1:16" s="70" customFormat="1" ht="12.75" customHeight="1">
      <c r="A173" s="42">
        <v>2</v>
      </c>
      <c r="B173" s="44">
        <v>354</v>
      </c>
      <c r="C173" s="44">
        <v>426</v>
      </c>
      <c r="D173" s="44">
        <f>SUM(D176:D187)</f>
        <v>2</v>
      </c>
      <c r="E173" s="44">
        <v>354</v>
      </c>
      <c r="F173" s="44">
        <v>426</v>
      </c>
      <c r="G173" s="44">
        <f>SUM(G176:G187)</f>
        <v>2</v>
      </c>
      <c r="H173" s="12" t="s">
        <v>75</v>
      </c>
      <c r="I173" s="12" t="s">
        <v>75</v>
      </c>
      <c r="J173" s="12" t="s">
        <v>75</v>
      </c>
      <c r="K173" s="12" t="s">
        <v>75</v>
      </c>
      <c r="L173" s="12" t="s">
        <v>75</v>
      </c>
      <c r="M173" s="12" t="s">
        <v>75</v>
      </c>
      <c r="N173" s="12" t="s">
        <v>75</v>
      </c>
      <c r="O173" s="50">
        <v>2.3</v>
      </c>
      <c r="P173" s="50">
        <v>2.8</v>
      </c>
    </row>
    <row r="174" spans="1:16" s="70" customFormat="1" ht="12.75" customHeight="1">
      <c r="A174" s="42">
        <v>3</v>
      </c>
      <c r="B174" s="44">
        <f aca="true" t="shared" si="4" ref="B174:G174">SUM(B176:B187)</f>
        <v>312</v>
      </c>
      <c r="C174" s="44">
        <f t="shared" si="4"/>
        <v>243</v>
      </c>
      <c r="D174" s="44">
        <f t="shared" si="4"/>
        <v>2</v>
      </c>
      <c r="E174" s="44">
        <f t="shared" si="4"/>
        <v>312</v>
      </c>
      <c r="F174" s="44">
        <f t="shared" si="4"/>
        <v>243</v>
      </c>
      <c r="G174" s="44">
        <f t="shared" si="4"/>
        <v>2</v>
      </c>
      <c r="H174" s="12" t="s">
        <v>75</v>
      </c>
      <c r="I174" s="12" t="s">
        <v>75</v>
      </c>
      <c r="J174" s="12" t="s">
        <v>75</v>
      </c>
      <c r="K174" s="12" t="s">
        <v>75</v>
      </c>
      <c r="L174" s="12" t="s">
        <v>75</v>
      </c>
      <c r="M174" s="12" t="s">
        <v>75</v>
      </c>
      <c r="N174" s="12" t="s">
        <v>75</v>
      </c>
      <c r="O174" s="111">
        <f>-B174/H127</f>
        <v>-2.136986301369863</v>
      </c>
      <c r="P174" s="112">
        <f>C174/H127</f>
        <v>1.6643835616438356</v>
      </c>
    </row>
    <row r="175" spans="1:16" s="31" customFormat="1" ht="12.75" customHeight="1">
      <c r="A175" s="97"/>
      <c r="B175" s="44"/>
      <c r="C175" s="44"/>
      <c r="D175" s="44"/>
      <c r="E175" s="44"/>
      <c r="F175" s="44"/>
      <c r="G175" s="44"/>
      <c r="H175" s="44"/>
      <c r="I175" s="44"/>
      <c r="J175" s="44"/>
      <c r="K175" s="44"/>
      <c r="L175" s="44"/>
      <c r="M175" s="44"/>
      <c r="N175" s="44"/>
      <c r="O175" s="111" t="s">
        <v>86</v>
      </c>
      <c r="P175" s="112"/>
    </row>
    <row r="176" spans="1:16" s="70" customFormat="1" ht="12.75" customHeight="1">
      <c r="A176" s="11" t="s">
        <v>90</v>
      </c>
      <c r="B176" s="53">
        <v>13</v>
      </c>
      <c r="C176" s="53">
        <v>0</v>
      </c>
      <c r="D176" s="53">
        <v>0</v>
      </c>
      <c r="E176" s="53">
        <v>13</v>
      </c>
      <c r="F176" s="53">
        <v>0</v>
      </c>
      <c r="G176" s="53">
        <v>0</v>
      </c>
      <c r="H176" s="12" t="s">
        <v>75</v>
      </c>
      <c r="I176" s="12" t="s">
        <v>75</v>
      </c>
      <c r="J176" s="12" t="s">
        <v>75</v>
      </c>
      <c r="K176" s="12" t="s">
        <v>75</v>
      </c>
      <c r="L176" s="12" t="s">
        <v>75</v>
      </c>
      <c r="M176" s="12" t="s">
        <v>75</v>
      </c>
      <c r="N176" s="12" t="s">
        <v>75</v>
      </c>
      <c r="O176" s="111">
        <f>-B176/H129</f>
        <v>-13</v>
      </c>
      <c r="P176" s="112">
        <f>C176/H129</f>
        <v>0</v>
      </c>
    </row>
    <row r="177" spans="1:16" s="70" customFormat="1" ht="12.75" customHeight="1">
      <c r="A177" s="11" t="s">
        <v>13</v>
      </c>
      <c r="B177" s="53">
        <v>0</v>
      </c>
      <c r="C177" s="53">
        <v>0</v>
      </c>
      <c r="D177" s="53">
        <v>2</v>
      </c>
      <c r="E177" s="53">
        <v>0</v>
      </c>
      <c r="F177" s="53">
        <v>0</v>
      </c>
      <c r="G177" s="53">
        <v>2</v>
      </c>
      <c r="H177" s="12" t="s">
        <v>75</v>
      </c>
      <c r="I177" s="12" t="s">
        <v>75</v>
      </c>
      <c r="J177" s="12" t="s">
        <v>75</v>
      </c>
      <c r="K177" s="12" t="s">
        <v>75</v>
      </c>
      <c r="L177" s="12" t="s">
        <v>75</v>
      </c>
      <c r="M177" s="12" t="s">
        <v>75</v>
      </c>
      <c r="N177" s="12" t="s">
        <v>75</v>
      </c>
      <c r="O177" s="111">
        <v>0</v>
      </c>
      <c r="P177" s="112">
        <v>0</v>
      </c>
    </row>
    <row r="178" spans="1:16" s="70" customFormat="1" ht="12.75" customHeight="1">
      <c r="A178" s="11" t="s">
        <v>14</v>
      </c>
      <c r="B178" s="53">
        <v>11</v>
      </c>
      <c r="C178" s="44">
        <v>10</v>
      </c>
      <c r="D178" s="53">
        <v>0</v>
      </c>
      <c r="E178" s="53">
        <v>11</v>
      </c>
      <c r="F178" s="44">
        <v>10</v>
      </c>
      <c r="G178" s="53">
        <v>0</v>
      </c>
      <c r="H178" s="12" t="s">
        <v>75</v>
      </c>
      <c r="I178" s="12" t="s">
        <v>75</v>
      </c>
      <c r="J178" s="12" t="s">
        <v>75</v>
      </c>
      <c r="K178" s="12" t="s">
        <v>75</v>
      </c>
      <c r="L178" s="12" t="s">
        <v>75</v>
      </c>
      <c r="M178" s="12" t="s">
        <v>75</v>
      </c>
      <c r="N178" s="12" t="s">
        <v>75</v>
      </c>
      <c r="O178" s="111">
        <f aca="true" t="shared" si="5" ref="O178:O186">-B178/H131</f>
        <v>-0.6111111111111112</v>
      </c>
      <c r="P178" s="112">
        <f aca="true" t="shared" si="6" ref="P178:P186">C178/H131</f>
        <v>0.5555555555555556</v>
      </c>
    </row>
    <row r="179" spans="1:16" s="70" customFormat="1" ht="12.75" customHeight="1">
      <c r="A179" s="11" t="s">
        <v>15</v>
      </c>
      <c r="B179" s="53">
        <v>6</v>
      </c>
      <c r="C179" s="53">
        <v>0</v>
      </c>
      <c r="D179" s="53">
        <v>0</v>
      </c>
      <c r="E179" s="53">
        <v>6</v>
      </c>
      <c r="F179" s="53">
        <v>0</v>
      </c>
      <c r="G179" s="53">
        <v>0</v>
      </c>
      <c r="H179" s="12" t="s">
        <v>75</v>
      </c>
      <c r="I179" s="12" t="s">
        <v>75</v>
      </c>
      <c r="J179" s="12" t="s">
        <v>75</v>
      </c>
      <c r="K179" s="12" t="s">
        <v>75</v>
      </c>
      <c r="L179" s="12" t="s">
        <v>75</v>
      </c>
      <c r="M179" s="12" t="s">
        <v>75</v>
      </c>
      <c r="N179" s="12" t="s">
        <v>75</v>
      </c>
      <c r="O179" s="111">
        <f t="shared" si="5"/>
        <v>-0.375</v>
      </c>
      <c r="P179" s="112">
        <f t="shared" si="6"/>
        <v>0</v>
      </c>
    </row>
    <row r="180" spans="1:16" s="70" customFormat="1" ht="12.75" customHeight="1">
      <c r="A180" s="11" t="s">
        <v>16</v>
      </c>
      <c r="B180" s="53">
        <v>61</v>
      </c>
      <c r="C180" s="53">
        <v>40</v>
      </c>
      <c r="D180" s="53">
        <v>0</v>
      </c>
      <c r="E180" s="53">
        <v>61</v>
      </c>
      <c r="F180" s="53">
        <v>40</v>
      </c>
      <c r="G180" s="53">
        <v>0</v>
      </c>
      <c r="H180" s="12" t="s">
        <v>75</v>
      </c>
      <c r="I180" s="12" t="s">
        <v>75</v>
      </c>
      <c r="J180" s="12" t="s">
        <v>75</v>
      </c>
      <c r="K180" s="12" t="s">
        <v>75</v>
      </c>
      <c r="L180" s="12" t="s">
        <v>75</v>
      </c>
      <c r="M180" s="12" t="s">
        <v>75</v>
      </c>
      <c r="N180" s="12" t="s">
        <v>75</v>
      </c>
      <c r="O180" s="111">
        <f t="shared" si="5"/>
        <v>-4.066666666666666</v>
      </c>
      <c r="P180" s="112">
        <f t="shared" si="6"/>
        <v>2.6666666666666665</v>
      </c>
    </row>
    <row r="181" spans="1:16" s="70" customFormat="1" ht="12.75" customHeight="1">
      <c r="A181" s="11" t="s">
        <v>17</v>
      </c>
      <c r="B181" s="53">
        <v>8</v>
      </c>
      <c r="C181" s="44">
        <v>12</v>
      </c>
      <c r="D181" s="53">
        <v>0</v>
      </c>
      <c r="E181" s="53">
        <v>8</v>
      </c>
      <c r="F181" s="44">
        <v>12</v>
      </c>
      <c r="G181" s="53">
        <v>0</v>
      </c>
      <c r="H181" s="12" t="s">
        <v>75</v>
      </c>
      <c r="I181" s="12" t="s">
        <v>75</v>
      </c>
      <c r="J181" s="12" t="s">
        <v>75</v>
      </c>
      <c r="K181" s="12" t="s">
        <v>75</v>
      </c>
      <c r="L181" s="12" t="s">
        <v>75</v>
      </c>
      <c r="M181" s="12" t="s">
        <v>75</v>
      </c>
      <c r="N181" s="12" t="s">
        <v>75</v>
      </c>
      <c r="O181" s="111">
        <f t="shared" si="5"/>
        <v>-0.8</v>
      </c>
      <c r="P181" s="112">
        <f t="shared" si="6"/>
        <v>1.2</v>
      </c>
    </row>
    <row r="182" spans="1:16" s="70" customFormat="1" ht="12.75" customHeight="1">
      <c r="A182" s="11" t="s">
        <v>18</v>
      </c>
      <c r="B182" s="53">
        <v>20</v>
      </c>
      <c r="C182" s="53">
        <v>35</v>
      </c>
      <c r="D182" s="53">
        <v>0</v>
      </c>
      <c r="E182" s="53">
        <v>20</v>
      </c>
      <c r="F182" s="53">
        <v>35</v>
      </c>
      <c r="G182" s="53">
        <v>0</v>
      </c>
      <c r="H182" s="12" t="s">
        <v>75</v>
      </c>
      <c r="I182" s="12" t="s">
        <v>75</v>
      </c>
      <c r="J182" s="12" t="s">
        <v>75</v>
      </c>
      <c r="K182" s="12" t="s">
        <v>75</v>
      </c>
      <c r="L182" s="12" t="s">
        <v>75</v>
      </c>
      <c r="M182" s="12" t="s">
        <v>75</v>
      </c>
      <c r="N182" s="12" t="s">
        <v>75</v>
      </c>
      <c r="O182" s="111">
        <f t="shared" si="5"/>
        <v>-1.1764705882352942</v>
      </c>
      <c r="P182" s="112">
        <f t="shared" si="6"/>
        <v>2.0588235294117645</v>
      </c>
    </row>
    <row r="183" spans="1:16" s="70" customFormat="1" ht="12.75" customHeight="1">
      <c r="A183" s="11" t="s">
        <v>19</v>
      </c>
      <c r="B183" s="53">
        <v>5</v>
      </c>
      <c r="C183" s="53">
        <v>10</v>
      </c>
      <c r="D183" s="53">
        <v>0</v>
      </c>
      <c r="E183" s="53">
        <v>5</v>
      </c>
      <c r="F183" s="53">
        <v>10</v>
      </c>
      <c r="G183" s="53">
        <v>0</v>
      </c>
      <c r="H183" s="12" t="s">
        <v>75</v>
      </c>
      <c r="I183" s="12" t="s">
        <v>75</v>
      </c>
      <c r="J183" s="12" t="s">
        <v>75</v>
      </c>
      <c r="K183" s="12" t="s">
        <v>75</v>
      </c>
      <c r="L183" s="12" t="s">
        <v>75</v>
      </c>
      <c r="M183" s="12" t="s">
        <v>75</v>
      </c>
      <c r="N183" s="12" t="s">
        <v>75</v>
      </c>
      <c r="O183" s="111">
        <f>-B183/H136</f>
        <v>-0.3333333333333333</v>
      </c>
      <c r="P183" s="112">
        <f t="shared" si="6"/>
        <v>0.6666666666666666</v>
      </c>
    </row>
    <row r="184" spans="1:16" s="70" customFormat="1" ht="12.75" customHeight="1">
      <c r="A184" s="11" t="s">
        <v>20</v>
      </c>
      <c r="B184" s="53">
        <v>27</v>
      </c>
      <c r="C184" s="53">
        <v>24</v>
      </c>
      <c r="D184" s="53">
        <v>0</v>
      </c>
      <c r="E184" s="53">
        <v>27</v>
      </c>
      <c r="F184" s="53">
        <v>24</v>
      </c>
      <c r="G184" s="53">
        <v>0</v>
      </c>
      <c r="H184" s="12" t="s">
        <v>75</v>
      </c>
      <c r="I184" s="12" t="s">
        <v>75</v>
      </c>
      <c r="J184" s="12" t="s">
        <v>75</v>
      </c>
      <c r="K184" s="12" t="s">
        <v>75</v>
      </c>
      <c r="L184" s="12" t="s">
        <v>75</v>
      </c>
      <c r="M184" s="12" t="s">
        <v>75</v>
      </c>
      <c r="N184" s="12" t="s">
        <v>75</v>
      </c>
      <c r="O184" s="111">
        <f t="shared" si="5"/>
        <v>-2.4545454545454546</v>
      </c>
      <c r="P184" s="112">
        <f t="shared" si="6"/>
        <v>2.1818181818181817</v>
      </c>
    </row>
    <row r="185" spans="1:16" s="70" customFormat="1" ht="12.75" customHeight="1">
      <c r="A185" s="11" t="s">
        <v>91</v>
      </c>
      <c r="B185" s="53">
        <v>71</v>
      </c>
      <c r="C185" s="44">
        <v>28</v>
      </c>
      <c r="D185" s="53">
        <v>0</v>
      </c>
      <c r="E185" s="53">
        <v>71</v>
      </c>
      <c r="F185" s="44">
        <v>28</v>
      </c>
      <c r="G185" s="53">
        <v>0</v>
      </c>
      <c r="H185" s="12" t="s">
        <v>75</v>
      </c>
      <c r="I185" s="12" t="s">
        <v>75</v>
      </c>
      <c r="J185" s="12" t="s">
        <v>75</v>
      </c>
      <c r="K185" s="12" t="s">
        <v>75</v>
      </c>
      <c r="L185" s="12" t="s">
        <v>75</v>
      </c>
      <c r="M185" s="12" t="s">
        <v>75</v>
      </c>
      <c r="N185" s="12" t="s">
        <v>75</v>
      </c>
      <c r="O185" s="111">
        <f t="shared" si="5"/>
        <v>-4.733333333333333</v>
      </c>
      <c r="P185" s="112">
        <f t="shared" si="6"/>
        <v>1.8666666666666667</v>
      </c>
    </row>
    <row r="186" spans="1:16" s="70" customFormat="1" ht="12.75" customHeight="1">
      <c r="A186" s="11" t="s">
        <v>21</v>
      </c>
      <c r="B186" s="53">
        <v>35</v>
      </c>
      <c r="C186" s="53">
        <v>46</v>
      </c>
      <c r="D186" s="53">
        <v>0</v>
      </c>
      <c r="E186" s="53">
        <v>35</v>
      </c>
      <c r="F186" s="53">
        <v>46</v>
      </c>
      <c r="G186" s="53">
        <v>0</v>
      </c>
      <c r="H186" s="12" t="s">
        <v>12</v>
      </c>
      <c r="I186" s="12" t="s">
        <v>75</v>
      </c>
      <c r="J186" s="12" t="s">
        <v>75</v>
      </c>
      <c r="K186" s="12" t="s">
        <v>75</v>
      </c>
      <c r="L186" s="12" t="s">
        <v>75</v>
      </c>
      <c r="M186" s="12" t="s">
        <v>75</v>
      </c>
      <c r="N186" s="12" t="s">
        <v>75</v>
      </c>
      <c r="O186" s="111">
        <f t="shared" si="5"/>
        <v>-3.888888888888889</v>
      </c>
      <c r="P186" s="112">
        <f t="shared" si="6"/>
        <v>5.111111111111111</v>
      </c>
    </row>
    <row r="187" spans="1:16" s="70" customFormat="1" ht="12.75" customHeight="1" thickBot="1">
      <c r="A187" s="103" t="s">
        <v>22</v>
      </c>
      <c r="B187" s="108">
        <v>55</v>
      </c>
      <c r="C187" s="108">
        <v>38</v>
      </c>
      <c r="D187" s="108">
        <v>0</v>
      </c>
      <c r="E187" s="108">
        <v>55</v>
      </c>
      <c r="F187" s="108">
        <v>38</v>
      </c>
      <c r="G187" s="108">
        <v>0</v>
      </c>
      <c r="H187" s="110" t="s">
        <v>12</v>
      </c>
      <c r="I187" s="110" t="s">
        <v>12</v>
      </c>
      <c r="J187" s="110" t="s">
        <v>12</v>
      </c>
      <c r="K187" s="110" t="s">
        <v>12</v>
      </c>
      <c r="L187" s="110" t="s">
        <v>12</v>
      </c>
      <c r="M187" s="110" t="s">
        <v>12</v>
      </c>
      <c r="N187" s="110" t="s">
        <v>12</v>
      </c>
      <c r="O187" s="113">
        <f>-B187/H140</f>
        <v>-2.8947368421052633</v>
      </c>
      <c r="P187" s="114">
        <f>C187/H140</f>
        <v>2</v>
      </c>
    </row>
    <row r="188" spans="1:14" s="31" customFormat="1" ht="12.75" customHeight="1">
      <c r="A188" s="46" t="s">
        <v>23</v>
      </c>
      <c r="B188" s="47" t="s">
        <v>63</v>
      </c>
      <c r="N188" s="59"/>
    </row>
    <row r="189" spans="1:2" s="31" customFormat="1" ht="12.75" customHeight="1">
      <c r="A189" s="46" t="s">
        <v>24</v>
      </c>
      <c r="B189" s="47" t="s">
        <v>67</v>
      </c>
    </row>
  </sheetData>
  <sheetProtection/>
  <mergeCells count="17">
    <mergeCell ref="O147:O148"/>
    <mergeCell ref="P147:P148"/>
    <mergeCell ref="A32:L32"/>
    <mergeCell ref="B147:D147"/>
    <mergeCell ref="E147:G147"/>
    <mergeCell ref="H147:J147"/>
    <mergeCell ref="C34:J34"/>
    <mergeCell ref="B33:K33"/>
    <mergeCell ref="K147:M147"/>
    <mergeCell ref="A98:K98"/>
    <mergeCell ref="A2:L2"/>
    <mergeCell ref="B3:K3"/>
    <mergeCell ref="C4:J4"/>
    <mergeCell ref="N147:N148"/>
    <mergeCell ref="A99:K99"/>
    <mergeCell ref="A145:K145"/>
    <mergeCell ref="A147:A148"/>
  </mergeCells>
  <printOptions/>
  <pageMargins left="0.3937007874015748" right="0.3937007874015748" top="0.4330708661417323" bottom="0.1968503937007874" header="0.2755905511811024" footer="0.1968503937007874"/>
  <pageSetup fitToHeight="0" horizontalDpi="600" verticalDpi="600" orientation="landscape" pageOrder="overThenDown" paperSize="8" scale="72" r:id="rId1"/>
  <headerFooter alignWithMargins="0">
    <oddHeader>&amp;L第14章　教育・文化</oddHeader>
  </headerFooter>
  <rowBreaks count="2" manualBreakCount="2">
    <brk id="30"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999008</dc:creator>
  <cp:keywords/>
  <dc:description/>
  <cp:lastModifiedBy>内野　広大</cp:lastModifiedBy>
  <cp:lastPrinted>2022-07-07T08:59:29Z</cp:lastPrinted>
  <dcterms:created xsi:type="dcterms:W3CDTF">2004-11-02T02:15:18Z</dcterms:created>
  <dcterms:modified xsi:type="dcterms:W3CDTF">2023-09-11T06:29:31Z</dcterms:modified>
  <cp:category/>
  <cp:version/>
  <cp:contentType/>
  <cp:contentStatus/>
</cp:coreProperties>
</file>